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3" sheetId="670" r:id="rId4"/>
    <sheet name="7empregoINE3" sheetId="671" r:id="rId5"/>
    <sheet name="8desemprego_INE3" sheetId="672" r:id="rId6"/>
    <sheet name="9lay_off" sheetId="487" r:id="rId7"/>
    <sheet name="10desemprego_IEFP" sheetId="497" r:id="rId8"/>
    <sheet name="11desemprego_IEFP" sheetId="498" r:id="rId9"/>
    <sheet name="12fp_bs" sheetId="656" r:id="rId10"/>
    <sheet name="13empresarial" sheetId="669" r:id="rId11"/>
    <sheet name="14ganhos" sheetId="458" r:id="rId12"/>
    <sheet name="15salários" sheetId="502" r:id="rId13"/>
    <sheet name="16irct" sheetId="491" r:id="rId14"/>
    <sheet name="17acidentes" sheetId="654" r:id="rId15"/>
    <sheet name="18ssocial" sheetId="500" r:id="rId16"/>
    <sheet name="19ssocial" sheetId="649" r:id="rId17"/>
    <sheet name="20destaque" sheetId="638"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'13empresarial'!$A$1:$O$81</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'17acidentes'!$A$1:$N$66</definedName>
    <definedName name="_xlnm.Print_Area" localSheetId="15">'18ssocial'!$A$1:$N$69</definedName>
    <definedName name="_xlnm.Print_Area" localSheetId="16">'19ssocial'!$A$1:$O$72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40" i="672" l="1"/>
  <c r="K40" i="672"/>
  <c r="I40" i="672"/>
  <c r="G40" i="672"/>
  <c r="E40" i="672"/>
  <c r="H52" i="671"/>
  <c r="N51" i="671"/>
  <c r="L51" i="671"/>
  <c r="J51" i="671"/>
  <c r="H51" i="671"/>
  <c r="F51" i="671"/>
  <c r="M43" i="671"/>
  <c r="K43" i="671"/>
  <c r="I43" i="671"/>
  <c r="G43" i="671"/>
  <c r="E43" i="671"/>
  <c r="N35" i="670"/>
  <c r="L35" i="670"/>
  <c r="J35" i="670"/>
  <c r="H35" i="670"/>
  <c r="F35" i="670"/>
  <c r="M33" i="670"/>
  <c r="K33" i="670"/>
  <c r="I33" i="670"/>
  <c r="G33" i="670"/>
  <c r="E33" i="670"/>
  <c r="F55" i="671" l="1"/>
  <c r="J55" i="671"/>
  <c r="N55" i="671"/>
  <c r="H58" i="671"/>
  <c r="L58" i="671"/>
  <c r="H46" i="671"/>
  <c r="L46" i="671"/>
  <c r="F47" i="671"/>
  <c r="J47" i="671"/>
  <c r="N47" i="671"/>
  <c r="H48" i="671"/>
  <c r="L48" i="671"/>
  <c r="F49" i="671"/>
  <c r="J49" i="671"/>
  <c r="N49" i="671"/>
  <c r="H50" i="671"/>
  <c r="L50" i="671"/>
  <c r="F52" i="671"/>
  <c r="F46" i="671"/>
  <c r="J46" i="671"/>
  <c r="N46" i="671"/>
  <c r="H47" i="671"/>
  <c r="L47" i="671"/>
  <c r="F48" i="671"/>
  <c r="J48" i="671"/>
  <c r="N48" i="671"/>
  <c r="H49" i="671"/>
  <c r="L49" i="671"/>
  <c r="F50" i="671"/>
  <c r="J50" i="671"/>
  <c r="N50" i="671"/>
  <c r="L52" i="671"/>
  <c r="F61" i="671"/>
  <c r="J61" i="671"/>
  <c r="N61" i="671"/>
  <c r="F45" i="671"/>
  <c r="H45" i="671"/>
  <c r="J45" i="671"/>
  <c r="L45" i="671"/>
  <c r="N45" i="671"/>
  <c r="F53" i="671"/>
  <c r="J53" i="671"/>
  <c r="N53" i="671"/>
  <c r="H64" i="671"/>
  <c r="L64" i="671"/>
  <c r="F67" i="671"/>
  <c r="J67" i="671"/>
  <c r="N67" i="671"/>
  <c r="H54" i="671"/>
  <c r="L54" i="671"/>
  <c r="H36" i="670"/>
  <c r="L36" i="670"/>
  <c r="H38" i="670"/>
  <c r="L38" i="670"/>
  <c r="F39" i="670"/>
  <c r="J39" i="670"/>
  <c r="N39" i="670"/>
  <c r="H42" i="670"/>
  <c r="L42" i="670"/>
  <c r="H44" i="670"/>
  <c r="L44" i="670"/>
  <c r="F45" i="670"/>
  <c r="J45" i="670"/>
  <c r="N45" i="670"/>
  <c r="H48" i="670"/>
  <c r="L48" i="670"/>
  <c r="H50" i="670"/>
  <c r="L50" i="670"/>
  <c r="F51" i="670"/>
  <c r="J51" i="670"/>
  <c r="N51" i="670"/>
  <c r="H54" i="670"/>
  <c r="L54" i="670"/>
  <c r="H56" i="670"/>
  <c r="L56" i="670"/>
  <c r="F57" i="670"/>
  <c r="J57" i="670"/>
  <c r="N57" i="670"/>
  <c r="F57" i="671"/>
  <c r="J57" i="671"/>
  <c r="N57" i="671"/>
  <c r="H60" i="671"/>
  <c r="L60" i="671"/>
  <c r="F63" i="671"/>
  <c r="J63" i="671"/>
  <c r="N63" i="671"/>
  <c r="H66" i="671"/>
  <c r="L66" i="671"/>
  <c r="F37" i="670"/>
  <c r="J37" i="670"/>
  <c r="N37" i="670"/>
  <c r="H40" i="670"/>
  <c r="L40" i="670"/>
  <c r="F41" i="670"/>
  <c r="J41" i="670"/>
  <c r="N41" i="670"/>
  <c r="F43" i="670"/>
  <c r="J43" i="670"/>
  <c r="N43" i="670"/>
  <c r="H46" i="670"/>
  <c r="L46" i="670"/>
  <c r="F47" i="670"/>
  <c r="J47" i="670"/>
  <c r="N47" i="670"/>
  <c r="F49" i="670"/>
  <c r="J49" i="670"/>
  <c r="N49" i="670"/>
  <c r="H52" i="670"/>
  <c r="L52" i="670"/>
  <c r="F53" i="670"/>
  <c r="J53" i="670"/>
  <c r="N53" i="670"/>
  <c r="F55" i="670"/>
  <c r="J55" i="670"/>
  <c r="N55" i="670"/>
  <c r="H58" i="670"/>
  <c r="L58" i="670"/>
  <c r="F36" i="670"/>
  <c r="J36" i="670"/>
  <c r="N36" i="670"/>
  <c r="H37" i="670"/>
  <c r="L37" i="670"/>
  <c r="F38" i="670"/>
  <c r="J38" i="670"/>
  <c r="N38" i="670"/>
  <c r="H39" i="670"/>
  <c r="L39" i="670"/>
  <c r="F40" i="670"/>
  <c r="J40" i="670"/>
  <c r="N40" i="670"/>
  <c r="H41" i="670"/>
  <c r="L41" i="670"/>
  <c r="F42" i="670"/>
  <c r="J42" i="670"/>
  <c r="N42" i="670"/>
  <c r="H43" i="670"/>
  <c r="L43" i="670"/>
  <c r="F44" i="670"/>
  <c r="J44" i="670"/>
  <c r="N44" i="670"/>
  <c r="H45" i="670"/>
  <c r="L45" i="670"/>
  <c r="F46" i="670"/>
  <c r="J46" i="670"/>
  <c r="N46" i="670"/>
  <c r="H47" i="670"/>
  <c r="L47" i="670"/>
  <c r="F48" i="670"/>
  <c r="J48" i="670"/>
  <c r="N48" i="670"/>
  <c r="H49" i="670"/>
  <c r="L49" i="670"/>
  <c r="F50" i="670"/>
  <c r="J50" i="670"/>
  <c r="N50" i="670"/>
  <c r="H51" i="670"/>
  <c r="L51" i="670"/>
  <c r="F52" i="670"/>
  <c r="J52" i="670"/>
  <c r="N52" i="670"/>
  <c r="H53" i="670"/>
  <c r="L53" i="670"/>
  <c r="F54" i="670"/>
  <c r="J54" i="670"/>
  <c r="N54" i="670"/>
  <c r="H55" i="670"/>
  <c r="L55" i="670"/>
  <c r="F56" i="670"/>
  <c r="J56" i="670"/>
  <c r="N56" i="670"/>
  <c r="H57" i="670"/>
  <c r="L57" i="670"/>
  <c r="F58" i="670"/>
  <c r="J58" i="670"/>
  <c r="N58" i="670"/>
  <c r="H56" i="671"/>
  <c r="L56" i="671"/>
  <c r="F59" i="671"/>
  <c r="J59" i="671"/>
  <c r="N59" i="671"/>
  <c r="H62" i="671"/>
  <c r="L62" i="671"/>
  <c r="F65" i="671"/>
  <c r="J65" i="671"/>
  <c r="N65" i="671"/>
  <c r="H68" i="671"/>
  <c r="L68" i="671"/>
  <c r="J52" i="671"/>
  <c r="N52" i="671"/>
  <c r="H53" i="671"/>
  <c r="L53" i="671"/>
  <c r="F54" i="671"/>
  <c r="J54" i="671"/>
  <c r="N54" i="671"/>
  <c r="H55" i="671"/>
  <c r="L55" i="671"/>
  <c r="F56" i="671"/>
  <c r="J56" i="671"/>
  <c r="N56" i="671"/>
  <c r="H57" i="671"/>
  <c r="L57" i="671"/>
  <c r="F58" i="671"/>
  <c r="J58" i="671"/>
  <c r="N58" i="671"/>
  <c r="H59" i="671"/>
  <c r="L59" i="671"/>
  <c r="F60" i="671"/>
  <c r="J60" i="671"/>
  <c r="N60" i="671"/>
  <c r="H61" i="671"/>
  <c r="L61" i="671"/>
  <c r="F62" i="671"/>
  <c r="J62" i="671"/>
  <c r="N62" i="671"/>
  <c r="H63" i="671"/>
  <c r="L63" i="671"/>
  <c r="F64" i="671"/>
  <c r="J64" i="671"/>
  <c r="N64" i="671"/>
  <c r="H65" i="671"/>
  <c r="L65" i="671"/>
  <c r="F66" i="671"/>
  <c r="J66" i="671"/>
  <c r="N66" i="671"/>
  <c r="H67" i="671"/>
  <c r="L67" i="671"/>
  <c r="F68" i="671"/>
  <c r="J68" i="671"/>
  <c r="N68" i="671"/>
  <c r="N28" i="458" l="1"/>
  <c r="M28" i="458"/>
  <c r="N29" i="458" l="1"/>
  <c r="N27" i="458" l="1"/>
  <c r="M29" i="458"/>
  <c r="M27" i="458"/>
  <c r="K29" i="458"/>
  <c r="K28" i="458"/>
  <c r="K27" i="458"/>
  <c r="J29" i="458"/>
  <c r="J28" i="458"/>
  <c r="J27" i="458"/>
  <c r="I29" i="458"/>
  <c r="I28" i="458"/>
  <c r="I27" i="458"/>
  <c r="H28" i="458"/>
  <c r="H29" i="458"/>
  <c r="H27" i="458" l="1"/>
  <c r="L27" i="458" l="1"/>
  <c r="L29" i="458"/>
  <c r="L28" i="458"/>
  <c r="E65" i="649" l="1"/>
  <c r="G65" i="649"/>
  <c r="I65" i="649"/>
  <c r="K65" i="649"/>
  <c r="M65" i="649"/>
  <c r="F65" i="649"/>
  <c r="H65" i="649"/>
  <c r="J65" i="649"/>
  <c r="L65" i="649"/>
  <c r="L35" i="7" l="1"/>
  <c r="E16" i="498" l="1"/>
  <c r="G16" i="498"/>
  <c r="H16" i="498"/>
  <c r="I16" i="498"/>
  <c r="J16" i="498"/>
  <c r="K16" i="498"/>
  <c r="L16" i="498"/>
  <c r="M16" i="498"/>
  <c r="N16" i="498"/>
  <c r="O16" i="498"/>
  <c r="P16" i="498"/>
  <c r="F16" i="498"/>
  <c r="E6" i="497" l="1"/>
  <c r="J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I44" i="500" l="1"/>
  <c r="H44" i="500"/>
  <c r="G44" i="500"/>
  <c r="F44" i="500"/>
  <c r="E44" i="500"/>
  <c r="J44" i="500" l="1"/>
  <c r="E49" i="497"/>
  <c r="F49" i="497"/>
  <c r="G49" i="497"/>
  <c r="H49" i="497"/>
  <c r="I49" i="497"/>
  <c r="J49" i="497"/>
  <c r="K49" i="497"/>
  <c r="L49" i="497"/>
  <c r="M49" i="497"/>
  <c r="N49" i="497"/>
  <c r="O49" i="497"/>
  <c r="P49" i="497"/>
  <c r="K31" i="6" l="1"/>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Q16" i="498"/>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28" i="564" l="1"/>
  <c r="I29" i="564"/>
  <c r="I9" i="564"/>
  <c r="I16" i="564"/>
  <c r="I23" i="564"/>
  <c r="I36" i="564"/>
  <c r="I37" i="564"/>
  <c r="I32" i="564"/>
  <c r="I21" i="564"/>
  <c r="I33" i="564"/>
  <c r="I14" i="564"/>
  <c r="I30" i="564" l="1"/>
  <c r="I12" i="564"/>
  <c r="I19" i="564"/>
  <c r="I22" i="564"/>
  <c r="I35" i="564"/>
  <c r="I11" i="564"/>
  <c r="I25" i="564"/>
  <c r="I26" i="564"/>
  <c r="I13" i="564"/>
  <c r="I24" i="564"/>
  <c r="I15" i="564"/>
  <c r="I18" i="564"/>
  <c r="I10" i="564" l="1"/>
  <c r="I27" i="564"/>
  <c r="I20" i="564"/>
  <c r="I34" i="564"/>
  <c r="I38" i="564"/>
  <c r="I31" i="564"/>
  <c r="I17" i="564"/>
  <c r="I39" i="564"/>
</calcChain>
</file>

<file path=xl/sharedStrings.xml><?xml version="1.0" encoding="utf-8"?>
<sst xmlns="http://schemas.openxmlformats.org/spreadsheetml/2006/main" count="1608" uniqueCount="698">
  <si>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</si>
  <si>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</si>
  <si>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</si>
  <si>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</si>
  <si>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</si>
  <si>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</si>
  <si>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</si>
  <si>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</si>
  <si>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</si>
  <si>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</si>
  <si>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</si>
  <si>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</si>
  <si>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</si>
  <si>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</si>
  <si>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</si>
  <si>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</si>
  <si>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</si>
  <si>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</si>
  <si>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</si>
  <si>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</si>
  <si>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</si>
  <si>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</si>
  <si>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</si>
  <si>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</si>
  <si>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</si>
  <si>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</si>
  <si>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</si>
  <si>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</si>
  <si>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</si>
  <si>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</si>
  <si>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</si>
  <si>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</si>
  <si>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</si>
  <si>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</si>
  <si>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</si>
  <si>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</si>
  <si>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</si>
  <si>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</si>
  <si>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</si>
  <si>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</si>
  <si>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</si>
  <si>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</si>
  <si>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</si>
  <si>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</si>
  <si>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</si>
  <si>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</si>
  <si>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</si>
  <si>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</si>
  <si>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</si>
  <si>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</si>
  <si>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</si>
  <si>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</si>
  <si>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</si>
  <si>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</si>
  <si>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</si>
  <si>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</si>
  <si>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</si>
  <si>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</si>
  <si>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</si>
  <si>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</si>
  <si>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</si>
  <si>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</si>
  <si>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</si>
  <si>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</si>
  <si>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</si>
  <si>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</si>
  <si>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</si>
  <si>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</si>
  <si>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</si>
  <si>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</si>
  <si>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</si>
  <si>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</si>
  <si>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</si>
  <si>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</si>
  <si>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</si>
  <si>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</si>
  <si>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</si>
  <si>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</si>
  <si>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</si>
  <si>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</si>
  <si>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</si>
  <si>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</si>
  <si>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</si>
  <si>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</si>
  <si>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</si>
  <si>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</si>
  <si>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</si>
  <si>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</si>
  <si>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</si>
  <si>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</si>
  <si>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</si>
  <si>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</si>
  <si>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</si>
  <si>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</si>
  <si>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</si>
  <si>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</si>
  <si>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</si>
  <si>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</si>
  <si>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</si>
  <si>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</si>
  <si>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</si>
  <si>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</si>
  <si>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</si>
  <si>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</si>
  <si>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</si>
  <si>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</si>
  <si>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</si>
  <si>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</si>
  <si>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</si>
  <si>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</si>
  <si>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</si>
  <si>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</si>
  <si>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</si>
  <si>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</si>
  <si>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</si>
  <si>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</si>
  <si>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</si>
  <si>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</si>
  <si>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</si>
  <si>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</si>
  <si>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</si>
  <si>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</si>
  <si>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</si>
  <si>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</si>
  <si>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</si>
  <si>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</si>
  <si>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</si>
  <si>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</si>
  <si>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</si>
  <si>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</si>
  <si>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</si>
  <si>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</si>
  <si>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</si>
  <si>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</si>
  <si>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</si>
  <si>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</si>
  <si>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</si>
  <si>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</si>
  <si>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</si>
  <si>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</si>
  <si>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</si>
  <si>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</si>
  <si>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</si>
  <si>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</si>
  <si>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</si>
  <si>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</si>
  <si>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</si>
  <si>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</si>
  <si>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</si>
  <si>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</si>
  <si>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</si>
  <si>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</si>
  <si>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</si>
  <si>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</si>
  <si>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</si>
  <si>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</si>
  <si>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</si>
  <si>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</si>
  <si>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</si>
  <si>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</si>
  <si>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</si>
  <si>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</si>
  <si>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</si>
  <si>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</si>
  <si>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</si>
  <si>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</si>
  <si>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</si>
  <si>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</si>
  <si>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</si>
  <si>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</si>
  <si>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</si>
  <si>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</si>
  <si>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</si>
  <si>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</si>
  <si>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</si>
  <si>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</si>
  <si>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</si>
  <si>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</si>
  <si>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</si>
  <si>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</si>
  <si>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</si>
  <si>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</si>
  <si>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</si>
  <si>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</si>
  <si>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</si>
  <si>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</si>
  <si>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</si>
  <si>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</si>
  <si>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</si>
  <si>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</si>
  <si>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</si>
  <si>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</si>
  <si>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</si>
  <si>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</si>
  <si>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</si>
  <si>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</si>
  <si>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</si>
  <si>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</si>
  <si>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</si>
  <si>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</si>
  <si>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</si>
  <si>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</si>
  <si>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</si>
  <si>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</si>
  <si>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</si>
  <si>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</si>
  <si>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</si>
  <si>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</si>
  <si>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</si>
  <si>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</si>
  <si>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</si>
  <si>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</si>
  <si>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</si>
  <si>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</si>
  <si>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</si>
  <si>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</si>
  <si>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</si>
  <si>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</si>
  <si>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</si>
  <si>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</si>
  <si>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</si>
  <si>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</si>
  <si>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</si>
  <si>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</si>
  <si>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</si>
  <si>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</si>
  <si>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</si>
  <si>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</si>
  <si>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</si>
  <si>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</si>
  <si>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</si>
  <si>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</si>
  <si>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</si>
  <si>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</si>
  <si>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</si>
  <si>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</si>
  <si>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</si>
  <si>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</si>
  <si>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</si>
  <si>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</si>
  <si>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</si>
  <si>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</si>
  <si>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</si>
  <si>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</si>
  <si>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</si>
  <si>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</si>
  <si>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</si>
  <si>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</si>
  <si>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</si>
  <si>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</si>
  <si>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</si>
  <si>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</si>
  <si>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</si>
  <si>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</si>
  <si>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</si>
  <si>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</si>
  <si>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</si>
  <si>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</si>
  <si>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</si>
  <si>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</si>
  <si>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</si>
  <si>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</si>
  <si>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</si>
  <si>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</si>
  <si>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</si>
  <si>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</si>
  <si>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</si>
  <si>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</si>
  <si>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</si>
  <si>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</si>
  <si>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</si>
  <si>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</si>
  <si>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</si>
  <si>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</si>
  <si>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</si>
  <si>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</si>
  <si>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</si>
  <si>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</si>
  <si>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</si>
  <si>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</si>
  <si>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</si>
  <si>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</si>
  <si>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</si>
  <si>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</si>
  <si>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</si>
  <si>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</si>
  <si>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</si>
  <si>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</si>
  <si>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</si>
  <si>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</si>
  <si>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</si>
  <si>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</si>
  <si>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</si>
  <si>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</si>
  <si>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</si>
  <si>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</si>
  <si>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</si>
  <si>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</si>
  <si>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</si>
  <si>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</si>
  <si>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</si>
  <si>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</si>
  <si>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</si>
  <si>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</si>
  <si>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</si>
  <si>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</si>
  <si>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</si>
  <si>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</si>
  <si>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</si>
  <si>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</si>
  <si>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</si>
  <si>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</si>
  <si>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</si>
  <si>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</si>
  <si>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</si>
  <si>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</si>
  <si>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</si>
  <si>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</si>
  <si>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</si>
  <si>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</si>
  <si>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</si>
  <si>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</si>
  <si>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</si>
  <si>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</si>
  <si>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</si>
  <si>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</si>
  <si>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</si>
  <si>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</si>
  <si>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</si>
  <si>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</si>
  <si>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</si>
  <si>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</si>
  <si>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</si>
  <si>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</si>
  <si>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</si>
  <si>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</si>
  <si>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</si>
  <si>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</si>
  <si>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</si>
  <si>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</si>
  <si>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</si>
  <si>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</si>
  <si>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</si>
  <si>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</si>
  <si>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</si>
  <si>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</si>
  <si>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</si>
  <si>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</si>
  <si>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</si>
  <si>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</si>
  <si>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</si>
  <si>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</si>
  <si>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</si>
  <si>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</si>
  <si>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</si>
  <si>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</si>
  <si>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t>Mais informação em:  http://www.gee.min-economia.pt/</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</si>
  <si>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</si>
  <si>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</si>
  <si>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</si>
  <si>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</si>
  <si>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</si>
  <si>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</si>
  <si>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</si>
  <si>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</si>
  <si>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</si>
  <si>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</si>
  <si>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</si>
  <si>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</si>
  <si>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</si>
  <si>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</si>
  <si>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</si>
  <si>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</si>
  <si>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</si>
  <si>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</si>
  <si>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</si>
  <si>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</si>
  <si>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</si>
  <si>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</si>
  <si>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</si>
  <si>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</si>
  <si>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</si>
  <si>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</si>
  <si>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</si>
  <si>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r>
      <t>DGERT/MSESS</t>
    </r>
    <r>
      <rPr>
        <sz val="8"/>
        <color indexed="63"/>
        <rFont val="Arial"/>
        <family val="2"/>
      </rPr>
      <t xml:space="preserve"> - dados tratados pela Direcção-Geral de Emprego e das Relações de Trabalho.</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</si>
  <si>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</si>
  <si>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</si>
  <si>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</si>
  <si>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</si>
  <si>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</si>
  <si>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</si>
  <si>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</si>
  <si>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</si>
  <si>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</si>
  <si>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</si>
  <si>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</si>
  <si>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</si>
  <si>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</si>
  <si>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</si>
  <si>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</si>
  <si>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</si>
  <si>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</si>
  <si>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</si>
  <si>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</si>
  <si>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</si>
  <si>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</si>
  <si>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</si>
  <si>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</si>
  <si>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</si>
  <si>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</si>
  <si>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</si>
  <si>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</si>
  <si>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</si>
  <si>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</si>
  <si>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</si>
  <si>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</si>
  <si>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</si>
  <si>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</si>
  <si>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</si>
  <si>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</si>
  <si>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</si>
  <si>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</si>
  <si>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</si>
  <si>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</si>
  <si>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</si>
  <si>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</si>
  <si>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</si>
  <si>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</si>
  <si>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</si>
  <si>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</si>
  <si>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</si>
  <si>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</si>
  <si>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</si>
  <si>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</si>
  <si>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n.d</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</si>
  <si>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</si>
  <si>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</si>
  <si>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</si>
  <si>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</si>
  <si>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</si>
  <si>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</si>
  <si>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</si>
  <si>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</si>
  <si>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</si>
  <si>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</si>
  <si>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</si>
  <si>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 xml:space="preserve">Regulamentação coletiva e preços     </t>
  </si>
  <si>
    <t>acidentes de trabalho  - indicadores globais</t>
  </si>
  <si>
    <t xml:space="preserve"> acidentes de trabalho</t>
  </si>
  <si>
    <t>dias de trabalho perdidos</t>
  </si>
  <si>
    <t>mortais</t>
  </si>
  <si>
    <t xml:space="preserve">média </t>
  </si>
  <si>
    <t>mediana</t>
  </si>
  <si>
    <t>médio</t>
  </si>
  <si>
    <t>mediano</t>
  </si>
  <si>
    <r>
      <t xml:space="preserve">fonte:  IEFP/MSESS, Informação Mensal e Estatísticas Mensais.           </t>
    </r>
    <r>
      <rPr>
        <sz val="7"/>
        <color indexed="63"/>
        <rFont val="Arial"/>
        <family val="2"/>
      </rPr>
      <t>nota 2: dados de fevereiro e março 2015 por NUTII corrigidos em 12/05/2015.</t>
    </r>
  </si>
  <si>
    <r>
      <t>fonte:  IEFP/MSESS, Informação Mensal e Estatísticas Mensais.</t>
    </r>
    <r>
      <rPr>
        <sz val="7"/>
        <color indexed="63"/>
        <rFont val="Arial"/>
        <family val="2"/>
      </rPr>
      <t xml:space="preserve">  nota2: dados de fevereiro e março 2015, por NUTII e profissões, corrigidos em 12/05.</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</si>
  <si>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</si>
  <si>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</si>
  <si>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t>outubro 
2014</t>
  </si>
  <si>
    <r>
      <rPr>
        <b/>
        <sz val="7"/>
        <color indexed="63"/>
        <rFont val="Arial"/>
        <family val="2"/>
      </rPr>
      <t>nota:</t>
    </r>
    <r>
      <rPr>
        <sz val="7"/>
        <color indexed="63"/>
        <rFont val="Arial"/>
        <family val="2"/>
      </rPr>
      <t xml:space="preserve"> taxas revistas na sequência de aplicação de nova metodologia.</t>
    </r>
  </si>
  <si>
    <t>taxa de incidência dos acidentes de trabalho  - distrito do estabelecimento</t>
  </si>
  <si>
    <t>U. Org. internacionais e out. inst. ext-territoriais</t>
  </si>
  <si>
    <t>T. Famílias com empregados domésticos</t>
  </si>
  <si>
    <t>R. Ativ. artísticas, esp. ,desportivas  e recreativas</t>
  </si>
  <si>
    <t>Q. Atividades saúde humana e apoio social</t>
  </si>
  <si>
    <t>O. Adm. pública e defesa; segurança social obrig.</t>
  </si>
  <si>
    <t>N. Atividades admintrativas e serviços de apoio</t>
  </si>
  <si>
    <t>M. Ativid. consultoria, cient., técnica e similares</t>
  </si>
  <si>
    <t>J. Atividades de informação e de comunicação</t>
  </si>
  <si>
    <t>G. Comércio grosso e retalho, rep. v. automóveis</t>
  </si>
  <si>
    <t>E. Captação, trat., dist.; saneamento, despoluição</t>
  </si>
  <si>
    <t>D. Eletricidade, gás, vapor, água e ar frio</t>
  </si>
  <si>
    <t>A. Agricultura., prod. animal, caça, flor. e pesca</t>
  </si>
  <si>
    <t>taxa de incidência dos acidentes de trabalho  - actividade económica do estabelecimento</t>
  </si>
  <si>
    <t>acidentes de trabalho com dias de baixa</t>
  </si>
  <si>
    <t xml:space="preserve">  Acidentes de trabalho (Segurança e Saúde: Anexo D do Relatório Único)</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</si>
  <si>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</si>
  <si>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</si>
  <si>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</si>
  <si>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</si>
  <si>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</si>
  <si>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</si>
  <si>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</si>
  <si>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</si>
  <si>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</si>
  <si>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</si>
  <si>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</si>
  <si>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</si>
  <si>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</si>
  <si>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</si>
  <si>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</si>
  <si>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</si>
  <si>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</si>
  <si>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</si>
  <si>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</si>
  <si>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</si>
  <si>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</si>
  <si>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</si>
  <si>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</si>
  <si>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</si>
  <si>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</si>
  <si>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</si>
  <si>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</si>
  <si>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</si>
  <si>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</si>
  <si>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</si>
  <si>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</si>
  <si>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</si>
  <si>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</si>
  <si>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</si>
  <si>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</si>
  <si>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t>(1) nos estabelecimentos</t>
  </si>
  <si>
    <t>base</t>
  </si>
  <si>
    <t>ganho</t>
  </si>
  <si>
    <t>tco</t>
  </si>
  <si>
    <t>(2) dos trabalhadores por conta de outrem a tempo completo, que auferiram remuneração completa no período de referência.</t>
  </si>
  <si>
    <r>
      <t xml:space="preserve">trab. por conta de outrem </t>
    </r>
    <r>
      <rPr>
        <sz val="8"/>
        <color theme="3"/>
        <rFont val="Arial"/>
        <family val="2"/>
      </rPr>
      <t>(tco)</t>
    </r>
    <r>
      <rPr>
        <vertAlign val="superscript"/>
        <sz val="7"/>
        <color theme="3"/>
        <rFont val="Arial"/>
        <family val="2"/>
      </rPr>
      <t>(1)</t>
    </r>
  </si>
  <si>
    <r>
      <t>Autor</t>
    </r>
    <r>
      <rPr>
        <sz val="8"/>
        <color indexed="63"/>
        <rFont val="Arial"/>
        <family val="2"/>
      </rPr>
      <t>: Gabinete de Estratégia e Planeamento (GEP)</t>
    </r>
  </si>
  <si>
    <r>
      <t>e-mail:</t>
    </r>
    <r>
      <rPr>
        <sz val="8"/>
        <color indexed="63"/>
        <rFont val="Arial"/>
        <family val="2"/>
      </rPr>
      <t xml:space="preserve"> gep.dados@gep.msess.pt</t>
    </r>
  </si>
  <si>
    <r>
      <t>Internet:</t>
    </r>
    <r>
      <rPr>
        <sz val="8"/>
        <color indexed="63"/>
        <rFont val="Arial"/>
        <family val="2"/>
      </rPr>
      <t xml:space="preserve"> www.gep.msess.gov.pt/</t>
    </r>
  </si>
  <si>
    <t>Equipa Multidisciplinar de Estatística (EME)</t>
  </si>
  <si>
    <t>1049-056 LISBOA</t>
  </si>
  <si>
    <t>MINISTÉRIO DA SOLIDARIEDADE, EMPREGO E SEGURANÇA SOCIAL (MSESS)</t>
  </si>
  <si>
    <t>Praça de Londres  nº. 2  - 3º andar</t>
  </si>
  <si>
    <r>
      <t>remuneração média mensal base e ganho - concelho do Lisboa, Alentejo, Algarve e MAdeira (NUT II)</t>
    </r>
    <r>
      <rPr>
        <b/>
        <vertAlign val="superscript"/>
        <sz val="10"/>
        <rFont val="Arial"/>
        <family val="2"/>
      </rPr>
      <t>(</t>
    </r>
    <r>
      <rPr>
        <b/>
        <vertAlign val="superscript"/>
        <sz val="9"/>
        <rFont val="Arial"/>
        <family val="2"/>
      </rPr>
      <t>2)(3)</t>
    </r>
  </si>
  <si>
    <t>Vila Viçosa</t>
  </si>
  <si>
    <t>Grande Lisboa</t>
  </si>
  <si>
    <t>Sousel</t>
  </si>
  <si>
    <t>Cascais</t>
  </si>
  <si>
    <t>Baixo Alentejo</t>
  </si>
  <si>
    <t>Aljustrel</t>
  </si>
  <si>
    <t>Loures</t>
  </si>
  <si>
    <t>Almodôvar</t>
  </si>
  <si>
    <t>Mafra</t>
  </si>
  <si>
    <t>Alvito</t>
  </si>
  <si>
    <t>Oeiras</t>
  </si>
  <si>
    <t>Barrancos</t>
  </si>
  <si>
    <t>Sintra</t>
  </si>
  <si>
    <t>Vila Franca de Xira</t>
  </si>
  <si>
    <t>Castro Verde</t>
  </si>
  <si>
    <t>Amadora</t>
  </si>
  <si>
    <t>Cuba</t>
  </si>
  <si>
    <t>Odivelas</t>
  </si>
  <si>
    <t>Ferreira do Alentejo</t>
  </si>
  <si>
    <t>Península de Setúbal</t>
  </si>
  <si>
    <t>Mértola</t>
  </si>
  <si>
    <t>Alcochete</t>
  </si>
  <si>
    <t>Moura</t>
  </si>
  <si>
    <t>Almada</t>
  </si>
  <si>
    <t>Ourique</t>
  </si>
  <si>
    <t>Barreiro</t>
  </si>
  <si>
    <t>Serpa</t>
  </si>
  <si>
    <t>Moita</t>
  </si>
  <si>
    <t>Vidigueira</t>
  </si>
  <si>
    <t>Montijo</t>
  </si>
  <si>
    <t>Lezíria do Tejo</t>
  </si>
  <si>
    <t>Palmela</t>
  </si>
  <si>
    <t>Azambuja</t>
  </si>
  <si>
    <t>Seixal</t>
  </si>
  <si>
    <t>Almeirim</t>
  </si>
  <si>
    <t>Sesimbra</t>
  </si>
  <si>
    <t>Alpiarça</t>
  </si>
  <si>
    <t>Benavente</t>
  </si>
  <si>
    <t>Cartaxo</t>
  </si>
  <si>
    <t>Alentejo Litoral</t>
  </si>
  <si>
    <t>Chamusca</t>
  </si>
  <si>
    <t>Odemira</t>
  </si>
  <si>
    <t>Coruche</t>
  </si>
  <si>
    <t>Alcácer do Sal</t>
  </si>
  <si>
    <t>Golegã</t>
  </si>
  <si>
    <t>Grândola</t>
  </si>
  <si>
    <t>Rio Maior</t>
  </si>
  <si>
    <t>Santiago do Cacém</t>
  </si>
  <si>
    <t>Salvaterra de Magos</t>
  </si>
  <si>
    <t>Sines</t>
  </si>
  <si>
    <t>Alto Alentejo</t>
  </si>
  <si>
    <t>Mora</t>
  </si>
  <si>
    <t>Albufeira</t>
  </si>
  <si>
    <t>Alter do Chão</t>
  </si>
  <si>
    <t>Alcoutim</t>
  </si>
  <si>
    <t>Arronches</t>
  </si>
  <si>
    <t>Aljezur</t>
  </si>
  <si>
    <t>Avis</t>
  </si>
  <si>
    <t>Castro Marim</t>
  </si>
  <si>
    <t>Campo Maior</t>
  </si>
  <si>
    <t>Castelo de Vide</t>
  </si>
  <si>
    <t>Lagoa</t>
  </si>
  <si>
    <t>Crato</t>
  </si>
  <si>
    <t>Lagos</t>
  </si>
  <si>
    <t>Elvas</t>
  </si>
  <si>
    <t>Loulé</t>
  </si>
  <si>
    <t>Fronteira</t>
  </si>
  <si>
    <t>Monchique</t>
  </si>
  <si>
    <t>Gavião</t>
  </si>
  <si>
    <t>Olhão</t>
  </si>
  <si>
    <t>Marvão</t>
  </si>
  <si>
    <t>Portimão</t>
  </si>
  <si>
    <t>Monforte</t>
  </si>
  <si>
    <t>São Braz de Alportel</t>
  </si>
  <si>
    <t>Nisa</t>
  </si>
  <si>
    <t>Silves</t>
  </si>
  <si>
    <t>Ponte de Sôr</t>
  </si>
  <si>
    <t>Tavira</t>
  </si>
  <si>
    <t>Vila do Bispo</t>
  </si>
  <si>
    <t>Alentejo Central</t>
  </si>
  <si>
    <t>Vila Real Sto Antonio</t>
  </si>
  <si>
    <t>Alandroal</t>
  </si>
  <si>
    <t>Arraiolos</t>
  </si>
  <si>
    <t>Calheta</t>
  </si>
  <si>
    <t>Borba</t>
  </si>
  <si>
    <t>Câmara de Lobos</t>
  </si>
  <si>
    <t>Estremoz</t>
  </si>
  <si>
    <t>Funchal</t>
  </si>
  <si>
    <t>Machico</t>
  </si>
  <si>
    <t>Montemor-o-Novo</t>
  </si>
  <si>
    <t>Ponta do Sol</t>
  </si>
  <si>
    <t>Mourão</t>
  </si>
  <si>
    <t>Porto Moniz</t>
  </si>
  <si>
    <t>Portel</t>
  </si>
  <si>
    <t>Ribeira Brava</t>
  </si>
  <si>
    <t>Redondo</t>
  </si>
  <si>
    <t>Santa Cruz</t>
  </si>
  <si>
    <t>Reguengos Monsaraz</t>
  </si>
  <si>
    <t>Santana</t>
  </si>
  <si>
    <t>Vendas Novas</t>
  </si>
  <si>
    <t>São Vicente</t>
  </si>
  <si>
    <t>Viana do Alentejo</t>
  </si>
  <si>
    <t>Porto Santo</t>
  </si>
  <si>
    <r>
      <t>GEP/MSESS,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</si>
  <si>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GEP/MSESS,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</si>
  <si>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GEP/MSESS,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</si>
  <si>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GEP/MSESS,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</si>
  <si>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</si>
  <si>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</si>
  <si>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</si>
  <si>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</si>
  <si>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</si>
  <si>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</si>
  <si>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fonte: GEP/MSESS, Inquérito aos Salários por Profissões na Construção.</t>
  </si>
  <si>
    <t>fonte: GEP/MSESS, Segurança e Saúde no Trabalho (Relatório Único - Anexo D)</t>
  </si>
  <si>
    <r>
      <t xml:space="preserve">fonte:  GEP/MSESS, Quadros de Pessoal.               </t>
    </r>
    <r>
      <rPr>
        <b/>
        <sz val="7"/>
        <color theme="7"/>
        <rFont val="Arial"/>
        <family val="2"/>
      </rPr>
      <t xml:space="preserve"> </t>
    </r>
    <r>
      <rPr>
        <sz val="8"/>
        <color theme="7"/>
        <rFont val="Arial"/>
        <family val="2"/>
      </rPr>
      <t>Mais informação em:  http://www.gee.min-economia.pt</t>
    </r>
  </si>
  <si>
    <t>fonte: GEP/MSESS, Inquérito aos Ganhos.</t>
  </si>
  <si>
    <t>fonte: GEP/MSESS, Relatório Único - Balanço Social 2013</t>
  </si>
  <si>
    <t>gep.dados@gep.msess.pt</t>
  </si>
  <si>
    <t>http://www.gep.msess.gov.pt/</t>
  </si>
  <si>
    <t>http://www.gep.msess.gov.pt</t>
  </si>
  <si>
    <t>Em agosto de 2015, a taxa de desemprego na Zona Euro manteve-se inalterada nos 11,0 %.</t>
  </si>
  <si>
    <t>Em Portugal a taxa de desemprego aumentou 0,1 p.p., relativamente ao mês anterior, para 12,4 %.</t>
  </si>
  <si>
    <t xml:space="preserve">Alemanha (4,5 %), República Checa (5,0 %) e Malta (5,1 %) apresentam as taxas de desemprego mais baixas; a Grécia (25,2 %) e a Espanha (22,2 %) são os estados membros com valores  mais elevados. </t>
  </si>
  <si>
    <t>A taxa de desemprego para o grupo etário &lt;25 anos apresenta o valor mais baixo na Alemanha (7,0 %), registando o valor mais elevado na Espanha (48,8 %). Em Portugal,   regista-se   o  valor  de 31,8 %.</t>
  </si>
  <si>
    <t>Fazendo uma análise por sexo, na Zona Euro,  verifica-se que a Grécia e a Eslováquia são os países com a maior diferença, entre a taxa de desemprego das mulheres e dos homens.</t>
  </si>
  <si>
    <t>nota: Estónia e Hungria - Julho de 2015; Chipre (&lt;25 anos), Croácia (&lt;25 anos), Eslovénia (&lt;25 anos), Grécia, Reino Únido e Roménia(&lt;25 anos)- Junho de 2015.
: valor não disponível.</t>
  </si>
  <si>
    <t>desemprego UE 28</t>
  </si>
  <si>
    <t>(3) o boletim de julho e agosto foi divulgada informação dos concelhos das regiões Norte e Centro.</t>
  </si>
  <si>
    <t>Tel. 21 595 33 59</t>
  </si>
  <si>
    <t>2014</t>
  </si>
  <si>
    <t>2015</t>
  </si>
  <si>
    <t>52-Vendedores</t>
  </si>
  <si>
    <t>93-Trab.n/qual. i.ext.,const.,i.transf. e transp.</t>
  </si>
  <si>
    <t>71-Trab.qualif.constr. e sim., exc.electric.</t>
  </si>
  <si>
    <t>91-Trabalhadores de limpeza</t>
  </si>
  <si>
    <t>51-Trab. serviços pessoais</t>
  </si>
  <si>
    <t>81-Operad. instalações fixas e máquinas</t>
  </si>
  <si>
    <t>75-Trab.tr.alim., mad., vest. e out. ind. e artes.</t>
  </si>
  <si>
    <t xml:space="preserve">41-Emp. escrit., secret.e oper. proc. dados </t>
  </si>
  <si>
    <t>Serviços de alojamento</t>
  </si>
  <si>
    <t>Férias organizadas</t>
  </si>
  <si>
    <t>Serviços culturais</t>
  </si>
  <si>
    <t>Transportes aéreos de passageiros</t>
  </si>
  <si>
    <t>Peixe</t>
  </si>
  <si>
    <t>Artigos de vestuário</t>
  </si>
  <si>
    <t>Combustíveis líquidos</t>
  </si>
  <si>
    <t>Calçado</t>
  </si>
  <si>
    <t>Outros artigos e acessórios de vestuário</t>
  </si>
  <si>
    <t>Combustíveis e lubrificantes para equipamento para transporte pessoal</t>
  </si>
  <si>
    <t xml:space="preserve">         … em junho </t>
  </si>
  <si>
    <t>notas: (a) dados sujeitos a atualizações; situação da base de dados em 1/julho/2015</t>
  </si>
  <si>
    <t xml:space="preserve">notas: dados sujeitos a atualizações; </t>
  </si>
  <si>
    <t>notas: dados sujeitos a atualizações; situação da base de dados 1/julho/2015</t>
  </si>
  <si>
    <t>notas: dados sujeitos a atualizações; situação da base de dados em 1/julho/2015</t>
  </si>
  <si>
    <t>agosto de 2015</t>
  </si>
  <si>
    <t>fonte:  Eurostat, dados extraídos em 30-09-2015.</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</si>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</sst>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0_);&quot;(&quot;#,##0.00&quot;)&quot;;&quot;-&quot;_)"/>
    <numFmt numFmtId="178" formatCode="#,##0;#,##0;\-"/>
    <numFmt numFmtId="179" formatCode="#,##0.0;#,##0.0;\-"/>
  </numFmts>
  <fonts count="129"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b/>
      <sz val="8"/>
      <color theme="7"/>
      <name val="Arial"/>
      <family val="2"/>
    </font>
    <font>
      <b/>
      <vertAlign val="superscript"/>
      <sz val="9"/>
      <name val="Arial"/>
      <family val="2"/>
    </font>
    <font>
      <b/>
      <sz val="10"/>
      <color theme="7"/>
      <name val="Arial"/>
      <family val="2"/>
    </font>
    <font>
      <sz val="6"/>
      <color indexed="63"/>
      <name val="Small Fonts"/>
      <family val="2"/>
    </font>
    <font>
      <b/>
      <sz val="7"/>
      <color rgb="FF00518E"/>
      <name val="Arial"/>
      <family val="2"/>
    </font>
    <font>
      <sz val="6"/>
      <color theme="1"/>
      <name val="Arial"/>
      <family val="2"/>
    </font>
    <font>
      <sz val="7"/>
      <color rgb="FF00518E"/>
      <name val="Arial"/>
      <family val="2"/>
    </font>
    <font>
      <b/>
      <sz val="8"/>
      <color theme="1"/>
      <name val="Arial"/>
      <family val="2"/>
    </font>
    <font>
      <b/>
      <sz val="7"/>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7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dashed">
        <color theme="0" tint="-0.24994659260841701"/>
      </left>
      <right/>
      <top/>
      <bottom style="thin">
        <color indexed="22"/>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dashed">
        <color theme="7"/>
      </left>
      <right/>
      <top style="thin">
        <color theme="7"/>
      </top>
      <bottom/>
      <diagonal/>
    </border>
    <border>
      <left style="dashed">
        <color theme="7"/>
      </left>
      <right/>
      <top/>
      <bottom/>
      <diagonal/>
    </border>
  </borders>
  <cellStyleXfs count="222">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6"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cellStyleXfs>
  <cellXfs count="1627">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2"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3"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7"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9" fillId="27" borderId="0" xfId="61" applyFont="1" applyFill="1" applyBorder="1" applyAlignment="1">
      <alignment horizontal="left" indent="1"/>
    </xf>
    <xf numFmtId="0" fontId="58" fillId="26" borderId="0" xfId="51" applyFont="1" applyFill="1" applyBorder="1"/>
    <xf numFmtId="0" fontId="100" fillId="26" borderId="0" xfId="51" applyFont="1" applyFill="1" applyBorder="1"/>
    <xf numFmtId="0" fontId="11" fillId="26" borderId="0" xfId="51" applyFont="1" applyFill="1" applyBorder="1"/>
    <xf numFmtId="0" fontId="97"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3"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25" borderId="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6"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0" fontId="4" fillId="0" borderId="0" xfId="70" applyFont="1"/>
    <xf numFmtId="3" fontId="4" fillId="0" borderId="0" xfId="70" applyNumberFormat="1" applyFont="1" applyAlignment="1">
      <alignment horizontal="center"/>
    </xf>
    <xf numFmtId="0" fontId="4" fillId="0" borderId="0" xfId="70" applyFont="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31" fillId="24" borderId="0" xfId="40" applyFont="1" applyFill="1" applyBorder="1" applyAlignment="1">
      <alignment horizontal="left" vertical="top" wrapText="1"/>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7"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7"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165" fontId="73" fillId="0" borderId="0" xfId="70" applyNumberFormat="1" applyFont="1"/>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3"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2" borderId="0" xfId="62" applyFont="1" applyFill="1" applyBorder="1" applyAlignment="1">
      <alignment horizontal="right" vertical="top" wrapText="1"/>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1" fontId="102"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8"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58" fillId="0" borderId="0" xfId="70" applyNumberFormat="1" applyFont="1" applyFill="1"/>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3" fillId="26" borderId="68" xfId="70" applyFont="1" applyFill="1" applyBorder="1" applyAlignment="1">
      <alignment horizontal="center"/>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31" fillId="25" borderId="0" xfId="63" applyFont="1" applyFill="1" applyBorder="1" applyAlignment="1"/>
    <xf numFmtId="49" fontId="80" fillId="36" borderId="0" xfId="62" applyNumberFormat="1" applyFont="1" applyFill="1" applyBorder="1" applyAlignment="1">
      <alignment horizontal="left" vertical="center"/>
    </xf>
    <xf numFmtId="49" fontId="52" fillId="24" borderId="0" xfId="40" applyNumberFormat="1" applyFont="1" applyFill="1" applyBorder="1" applyAlignment="1">
      <alignment horizontal="left" readingOrder="1"/>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0" borderId="0" xfId="63" applyFont="1" applyAlignment="1"/>
    <xf numFmtId="0" fontId="73" fillId="0" borderId="0" xfId="63" applyFo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3" fontId="83" fillId="25" borderId="0" xfId="63" applyNumberFormat="1" applyFont="1" applyFill="1" applyBorder="1" applyAlignment="1"/>
    <xf numFmtId="1" fontId="13" fillId="26" borderId="12" xfId="63" applyNumberFormat="1" applyFont="1" applyFill="1" applyBorder="1" applyAlignment="1">
      <alignment horizontal="center" vertical="center"/>
    </xf>
    <xf numFmtId="0" fontId="7" fillId="0" borderId="0" xfId="62" applyFont="1"/>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5" fillId="0" borderId="0" xfId="70" applyFont="1" applyAlignment="1"/>
    <xf numFmtId="164" fontId="58" fillId="0" borderId="0" xfId="70" applyNumberFormat="1" applyFont="1" applyFill="1"/>
    <xf numFmtId="168" fontId="4" fillId="0" borderId="0" xfId="70" applyNumberFormat="1" applyFill="1"/>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49" fillId="25" borderId="0" xfId="62" applyFont="1" applyFill="1" applyAlignment="1">
      <alignment vertical="center"/>
    </xf>
    <xf numFmtId="0" fontId="49" fillId="25" borderId="0" xfId="62" applyFont="1" applyFill="1" applyBorder="1" applyAlignment="1">
      <alignment vertical="center"/>
    </xf>
    <xf numFmtId="0" fontId="7" fillId="25" borderId="19" xfId="72" applyFont="1" applyFill="1" applyBorder="1" applyAlignment="1">
      <alignment vertical="center"/>
    </xf>
    <xf numFmtId="0" fontId="49" fillId="0" borderId="0" xfId="62" applyFont="1" applyAlignment="1">
      <alignment vertical="center"/>
    </xf>
    <xf numFmtId="3" fontId="7" fillId="25" borderId="0" xfId="72" applyNumberFormat="1" applyFont="1" applyFill="1" applyBorder="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5" fillId="0" borderId="0" xfId="219" applyFont="1"/>
    <xf numFmtId="0" fontId="4" fillId="0" borderId="0" xfId="219" applyFont="1"/>
    <xf numFmtId="0" fontId="72" fillId="27" borderId="0" xfId="40" applyFont="1" applyFill="1" applyBorder="1" applyAlignment="1">
      <alignment vertical="center"/>
    </xf>
    <xf numFmtId="0" fontId="5" fillId="26" borderId="0" xfId="63" applyFont="1" applyFill="1" applyAlignme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9" xfId="0" applyFont="1" applyFill="1" applyBorder="1" applyAlignment="1">
      <alignment horizontal="center"/>
    </xf>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8" fillId="25" borderId="0" xfId="62" applyFont="1" applyFill="1" applyBorder="1" applyAlignment="1">
      <alignment wrapText="1"/>
    </xf>
    <xf numFmtId="0" fontId="31" fillId="25" borderId="0" xfId="62" applyFont="1" applyFill="1" applyBorder="1"/>
    <xf numFmtId="0" fontId="13" fillId="26" borderId="52" xfId="70" applyFont="1" applyFill="1" applyBorder="1" applyAlignment="1">
      <alignment horizontal="center"/>
    </xf>
    <xf numFmtId="0" fontId="13" fillId="25" borderId="18" xfId="70" applyFont="1" applyFill="1" applyBorder="1" applyAlignment="1">
      <alignment horizontal="right"/>
    </xf>
    <xf numFmtId="0" fontId="81" fillId="26" borderId="0" xfId="70" applyFont="1" applyFill="1" applyBorder="1" applyAlignment="1">
      <alignment horizontal="left"/>
    </xf>
    <xf numFmtId="3" fontId="81" fillId="26" borderId="0" xfId="70" applyNumberFormat="1" applyFont="1" applyFill="1" applyBorder="1" applyAlignment="1">
      <alignment horizontal="left"/>
    </xf>
    <xf numFmtId="0" fontId="13" fillId="25" borderId="0" xfId="0" applyFont="1" applyFill="1" applyBorder="1" applyAlignment="1">
      <alignment horizontal="center"/>
    </xf>
    <xf numFmtId="0" fontId="4" fillId="25" borderId="0" xfId="70" applyFill="1" applyBorder="1" applyProtection="1"/>
    <xf numFmtId="0" fontId="4" fillId="0" borderId="0" xfId="70" applyProtection="1">
      <protection locked="0"/>
    </xf>
    <xf numFmtId="0" fontId="4" fillId="25" borderId="0" xfId="70" applyFill="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77" fillId="26" borderId="15" xfId="70" applyFont="1" applyFill="1" applyBorder="1" applyAlignment="1" applyProtection="1">
      <alignment vertical="center"/>
    </xf>
    <xf numFmtId="0" fontId="101" fillId="26" borderId="16" xfId="70" applyFont="1" applyFill="1" applyBorder="1" applyAlignment="1" applyProtection="1">
      <alignment vertical="center"/>
    </xf>
    <xf numFmtId="0" fontId="101" fillId="26" borderId="17" xfId="70" applyFont="1" applyFill="1" applyBorder="1" applyAlignment="1" applyProtection="1">
      <alignment vertical="center"/>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65" fillId="25" borderId="0" xfId="70" applyFont="1" applyFill="1" applyBorder="1" applyProtection="1"/>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0" fontId="43" fillId="25" borderId="0" xfId="70" applyFont="1" applyFill="1" applyProtection="1"/>
    <xf numFmtId="0" fontId="43" fillId="25" borderId="20" xfId="70" applyFont="1" applyFill="1" applyBorder="1" applyProtection="1"/>
    <xf numFmtId="167" fontId="13"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3" fillId="25" borderId="12" xfId="62" applyFont="1" applyFill="1" applyBorder="1" applyAlignment="1">
      <alignment horizontal="center"/>
    </xf>
    <xf numFmtId="3" fontId="83" fillId="27" borderId="0" xfId="40" applyNumberFormat="1" applyFont="1" applyFill="1" applyBorder="1" applyAlignment="1">
      <alignment horizontal="right" wrapText="1"/>
    </xf>
    <xf numFmtId="0" fontId="72" fillId="24" borderId="0" xfId="66" applyFont="1" applyFill="1" applyBorder="1" applyAlignment="1">
      <alignment horizontal="left" indent="1"/>
    </xf>
    <xf numFmtId="0" fontId="20" fillId="25" borderId="0" xfId="63" applyFont="1" applyFill="1" applyBorder="1" applyAlignment="1">
      <alignment horizontal="center" wrapText="1"/>
    </xf>
    <xf numFmtId="0" fontId="20" fillId="0" borderId="0" xfId="63" applyFont="1" applyBorder="1" applyAlignment="1">
      <alignment horizontal="center" wrapText="1"/>
    </xf>
    <xf numFmtId="0" fontId="55" fillId="26" borderId="0" xfId="62" applyFont="1" applyFill="1" applyBorder="1"/>
    <xf numFmtId="0" fontId="13" fillId="26" borderId="51" xfId="70" applyFont="1" applyFill="1" applyBorder="1" applyAlignment="1"/>
    <xf numFmtId="0" fontId="11" fillId="25" borderId="22" xfId="62" applyFont="1" applyFill="1" applyBorder="1" applyAlignment="1">
      <alignment horizontal="left"/>
    </xf>
    <xf numFmtId="0" fontId="11" fillId="0" borderId="0" xfId="62" applyFont="1" applyAlignment="1"/>
    <xf numFmtId="0" fontId="11" fillId="25" borderId="0" xfId="72" applyFont="1" applyFill="1" applyBorder="1" applyAlignment="1"/>
    <xf numFmtId="0" fontId="11" fillId="25" borderId="19" xfId="72" applyFont="1" applyFill="1" applyBorder="1" applyAlignment="1"/>
    <xf numFmtId="0" fontId="11" fillId="0" borderId="0" xfId="62" applyFont="1" applyBorder="1" applyAlignment="1"/>
    <xf numFmtId="0" fontId="11" fillId="25" borderId="0" xfId="62" applyFont="1" applyFill="1" applyAlignment="1"/>
    <xf numFmtId="177" fontId="75" fillId="26" borderId="0" xfId="71" applyNumberFormat="1" applyFont="1" applyFill="1" applyBorder="1" applyAlignment="1">
      <alignment horizontal="right" vertical="center"/>
    </xf>
    <xf numFmtId="0" fontId="13" fillId="27" borderId="0" xfId="220" applyFont="1" applyFill="1" applyBorder="1" applyAlignment="1">
      <alignment horizontal="left"/>
    </xf>
    <xf numFmtId="0" fontId="13" fillId="27" borderId="0" xfId="220" applyFont="1" applyFill="1" applyBorder="1" applyAlignment="1">
      <alignment horizontal="left" indent="1"/>
    </xf>
    <xf numFmtId="177" fontId="72" fillId="26" borderId="0" xfId="71" applyNumberFormat="1" applyFont="1" applyFill="1" applyBorder="1" applyAlignment="1">
      <alignment horizontal="right" vertical="center"/>
    </xf>
    <xf numFmtId="0" fontId="14" fillId="25" borderId="12" xfId="62" applyFont="1" applyFill="1" applyBorder="1" applyAlignment="1">
      <alignment horizontal="center" vertical="center" wrapText="1"/>
    </xf>
    <xf numFmtId="0" fontId="120" fillId="25" borderId="0" xfId="62" applyFont="1" applyFill="1" applyBorder="1" applyAlignment="1">
      <alignment horizontal="center" vertical="center"/>
    </xf>
    <xf numFmtId="3" fontId="47" fillId="0" borderId="0" xfId="62" applyNumberFormat="1" applyFont="1"/>
    <xf numFmtId="0" fontId="13" fillId="25" borderId="70" xfId="62" applyFont="1" applyFill="1" applyBorder="1" applyAlignment="1">
      <alignment horizontal="center"/>
    </xf>
    <xf numFmtId="167" fontId="14" fillId="27" borderId="70"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center" wrapText="1"/>
    </xf>
    <xf numFmtId="2" fontId="5" fillId="25" borderId="0" xfId="0" applyNumberFormat="1" applyFont="1" applyFill="1" applyBorder="1" applyAlignment="1">
      <alignment horizontal="right" indent="1"/>
    </xf>
    <xf numFmtId="165" fontId="72" fillId="27" borderId="71" xfId="58" applyNumberFormat="1" applyFont="1" applyFill="1" applyBorder="1" applyAlignment="1">
      <alignment horizontal="right" wrapText="1" indent="1"/>
    </xf>
    <xf numFmtId="165" fontId="14" fillId="27" borderId="71" xfId="40" applyNumberFormat="1" applyFont="1" applyFill="1" applyBorder="1" applyAlignment="1">
      <alignment horizontal="right" wrapText="1" indent="1"/>
    </xf>
    <xf numFmtId="2" fontId="14" fillId="27" borderId="71"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70"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8" fontId="72" fillId="26" borderId="49" xfId="70" applyNumberFormat="1" applyFont="1" applyFill="1" applyBorder="1" applyAlignment="1">
      <alignment horizontal="right" wrapText="1" indent="1"/>
    </xf>
    <xf numFmtId="178" fontId="72" fillId="26" borderId="49" xfId="70" applyNumberFormat="1" applyFont="1" applyFill="1" applyBorder="1" applyAlignment="1">
      <alignment horizontal="right" wrapText="1" indent="2"/>
    </xf>
    <xf numFmtId="178" fontId="72" fillId="25"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1"/>
    </xf>
    <xf numFmtId="178" fontId="10" fillId="26" borderId="0" xfId="70" applyNumberFormat="1" applyFont="1" applyFill="1" applyBorder="1" applyAlignment="1">
      <alignment horizontal="right" vertical="center" wrapText="1" indent="2"/>
    </xf>
    <xf numFmtId="178" fontId="10" fillId="25"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1"/>
    </xf>
    <xf numFmtId="178" fontId="5" fillId="26" borderId="0" xfId="70" applyNumberFormat="1" applyFont="1" applyFill="1" applyBorder="1" applyAlignment="1">
      <alignment horizontal="right" vertical="center" wrapText="1" indent="2"/>
    </xf>
    <xf numFmtId="178" fontId="5" fillId="25"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indent="1"/>
    </xf>
    <xf numFmtId="178" fontId="10" fillId="26" borderId="0" xfId="70" applyNumberFormat="1" applyFont="1" applyFill="1" applyBorder="1" applyAlignment="1">
      <alignment horizontal="right" vertical="center" indent="2"/>
    </xf>
    <xf numFmtId="178" fontId="5" fillId="26" borderId="0" xfId="70" applyNumberFormat="1" applyFont="1" applyFill="1" applyBorder="1" applyAlignment="1">
      <alignment horizontal="right" vertical="center" indent="1"/>
    </xf>
    <xf numFmtId="178" fontId="5" fillId="26" borderId="0" xfId="70" applyNumberFormat="1" applyFont="1" applyFill="1" applyBorder="1" applyAlignment="1">
      <alignment horizontal="right" vertical="center" indent="2"/>
    </xf>
    <xf numFmtId="179" fontId="72" fillId="26" borderId="0" xfId="70" applyNumberFormat="1" applyFont="1" applyFill="1" applyBorder="1" applyAlignment="1">
      <alignment horizontal="right" vertical="center" wrapText="1" indent="2"/>
    </xf>
    <xf numFmtId="179" fontId="10" fillId="26" borderId="0" xfId="70" applyNumberFormat="1" applyFont="1" applyFill="1" applyBorder="1" applyAlignment="1">
      <alignment horizontal="right" vertical="center" wrapText="1" indent="2"/>
    </xf>
    <xf numFmtId="179" fontId="5" fillId="26" borderId="0" xfId="70" applyNumberFormat="1" applyFont="1" applyFill="1" applyBorder="1" applyAlignment="1">
      <alignment horizontal="right" vertical="center" wrapText="1" indent="2"/>
    </xf>
    <xf numFmtId="0" fontId="18" fillId="25" borderId="0" xfId="63" applyFont="1" applyFill="1" applyBorder="1" applyAlignment="1">
      <alignment horizontal="left" vertical="center"/>
    </xf>
    <xf numFmtId="0" fontId="13" fillId="26" borderId="13" xfId="70" applyFont="1" applyFill="1" applyBorder="1" applyAlignment="1"/>
    <xf numFmtId="0" fontId="81" fillId="25" borderId="19" xfId="63" applyFont="1" applyFill="1" applyBorder="1" applyAlignment="1">
      <alignment horizontal="right"/>
    </xf>
    <xf numFmtId="0" fontId="81" fillId="25" borderId="19" xfId="63" applyFont="1" applyFill="1" applyBorder="1" applyAlignment="1"/>
    <xf numFmtId="0" fontId="73" fillId="25" borderId="0" xfId="63" applyFont="1" applyFill="1" applyAlignment="1">
      <alignment horizontal="left" vertical="top"/>
    </xf>
    <xf numFmtId="0" fontId="73" fillId="25" borderId="0" xfId="63" applyFont="1" applyFill="1" applyBorder="1" applyAlignment="1">
      <alignment horizontal="left" vertical="top"/>
    </xf>
    <xf numFmtId="0" fontId="18" fillId="26" borderId="0" xfId="63" applyFont="1" applyFill="1" applyBorder="1" applyAlignment="1">
      <alignment horizontal="left" vertical="top"/>
    </xf>
    <xf numFmtId="0" fontId="72" fillId="27" borderId="0" xfId="40" applyFont="1" applyFill="1" applyBorder="1" applyAlignment="1">
      <alignment horizontal="left" vertical="top"/>
    </xf>
    <xf numFmtId="0" fontId="73" fillId="26" borderId="0" xfId="63" applyFont="1" applyFill="1" applyAlignment="1">
      <alignment horizontal="left" vertical="top"/>
    </xf>
    <xf numFmtId="0" fontId="81" fillId="25" borderId="19" xfId="63" applyFont="1" applyFill="1" applyBorder="1" applyAlignment="1">
      <alignment horizontal="left" vertical="top"/>
    </xf>
    <xf numFmtId="0" fontId="73" fillId="0" borderId="0" xfId="63" applyFont="1" applyAlignment="1">
      <alignment horizontal="left" vertical="top"/>
    </xf>
    <xf numFmtId="1" fontId="13" fillId="26" borderId="12" xfId="63" applyNumberFormat="1" applyFont="1" applyFill="1" applyBorder="1" applyAlignment="1">
      <alignment horizontal="center" vertical="center" wrapText="1"/>
    </xf>
    <xf numFmtId="0" fontId="13" fillId="25" borderId="0" xfId="70" applyFont="1" applyFill="1" applyBorder="1" applyAlignment="1">
      <alignment horizontal="center" wrapText="1"/>
    </xf>
    <xf numFmtId="0" fontId="43" fillId="25" borderId="0" xfId="70" applyFont="1" applyFill="1" applyBorder="1" applyAlignment="1"/>
    <xf numFmtId="167" fontId="83" fillId="27" borderId="0" xfId="40" applyNumberFormat="1" applyFont="1" applyFill="1" applyBorder="1" applyAlignment="1">
      <alignment horizontal="right" wrapText="1" indent="1"/>
    </xf>
    <xf numFmtId="3" fontId="83" fillId="27" borderId="0" xfId="40" applyNumberFormat="1" applyFont="1" applyFill="1" applyBorder="1" applyAlignment="1">
      <alignment horizontal="right" wrapText="1" indent="1"/>
    </xf>
    <xf numFmtId="0" fontId="4" fillId="25" borderId="0" xfId="63" applyFont="1" applyFill="1" applyAlignment="1"/>
    <xf numFmtId="0" fontId="13" fillId="0" borderId="0" xfId="70" applyFont="1" applyBorder="1" applyAlignment="1">
      <alignment horizontal="center" wrapText="1"/>
    </xf>
    <xf numFmtId="0" fontId="44" fillId="24" borderId="0" xfId="40" applyFont="1" applyFill="1" applyBorder="1" applyAlignment="1">
      <alignment horizontal="left" vertical="center"/>
    </xf>
    <xf numFmtId="0" fontId="49" fillId="25" borderId="0" xfId="63" applyFont="1" applyFill="1" applyBorder="1" applyAlignment="1"/>
    <xf numFmtId="0" fontId="13" fillId="25" borderId="0" xfId="63" applyFont="1" applyFill="1" applyBorder="1" applyAlignment="1">
      <alignment horizontal="left" wrapText="1" indent="1"/>
    </xf>
    <xf numFmtId="0" fontId="43" fillId="25" borderId="0" xfId="63" applyFont="1" applyFill="1" applyBorder="1" applyAlignment="1">
      <alignment horizontal="left" indent="1"/>
    </xf>
    <xf numFmtId="0" fontId="13" fillId="26" borderId="0" xfId="63" applyFont="1" applyFill="1" applyBorder="1" applyAlignment="1">
      <alignment horizontal="left" wrapText="1" indent="1"/>
    </xf>
    <xf numFmtId="0" fontId="81" fillId="25" borderId="19" xfId="63" applyFont="1" applyFill="1" applyBorder="1" applyAlignment="1">
      <alignment horizontal="left" indent="1"/>
    </xf>
    <xf numFmtId="3" fontId="83" fillId="25" borderId="0" xfId="63" applyNumberFormat="1" applyFont="1" applyFill="1" applyBorder="1" applyAlignment="1">
      <alignment horizontal="left" indent="1"/>
    </xf>
    <xf numFmtId="0" fontId="13" fillId="0" borderId="0" xfId="63" applyFont="1" applyBorder="1" applyAlignment="1">
      <alignment horizontal="left" wrapText="1" indent="1"/>
    </xf>
    <xf numFmtId="0" fontId="43" fillId="26" borderId="0" xfId="63" applyFont="1" applyFill="1" applyBorder="1" applyAlignment="1">
      <alignment horizontal="left" indent="1"/>
    </xf>
    <xf numFmtId="0" fontId="43" fillId="26" borderId="0" xfId="70" applyFont="1" applyFill="1" applyBorder="1" applyAlignment="1">
      <alignment horizontal="left" indent="1"/>
    </xf>
    <xf numFmtId="0" fontId="4" fillId="26" borderId="0" xfId="63" applyFill="1" applyAlignment="1">
      <alignment horizontal="left" indent="1"/>
    </xf>
    <xf numFmtId="0" fontId="4" fillId="26" borderId="0" xfId="63" applyFill="1" applyBorder="1" applyAlignment="1">
      <alignment horizontal="left" indent="1"/>
    </xf>
    <xf numFmtId="0" fontId="4" fillId="0" borderId="0" xfId="63" applyAlignment="1">
      <alignment horizontal="left" indent="1"/>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0" fontId="13" fillId="26" borderId="19" xfId="70" applyFont="1" applyFill="1" applyBorder="1" applyAlignment="1">
      <alignment vertical="center" wrapText="1"/>
    </xf>
    <xf numFmtId="3" fontId="123" fillId="26" borderId="0" xfId="63" applyNumberFormat="1" applyFont="1" applyFill="1" applyBorder="1" applyAlignment="1">
      <alignment horizontal="center"/>
    </xf>
    <xf numFmtId="3" fontId="123" fillId="26" borderId="0" xfId="63" applyNumberFormat="1" applyFont="1" applyFill="1" applyBorder="1" applyAlignment="1">
      <alignment horizontal="right"/>
    </xf>
    <xf numFmtId="0" fontId="18" fillId="26" borderId="0" xfId="63" applyFont="1" applyFill="1" applyBorder="1" applyAlignment="1">
      <alignment horizontal="left"/>
    </xf>
    <xf numFmtId="3" fontId="122" fillId="48" borderId="0" xfId="63" applyNumberFormat="1" applyFont="1" applyFill="1" applyBorder="1" applyAlignment="1"/>
    <xf numFmtId="0" fontId="4" fillId="25" borderId="23" xfId="70" applyFill="1" applyBorder="1" applyProtection="1"/>
    <xf numFmtId="0" fontId="59" fillId="25" borderId="20" xfId="70" applyFont="1" applyFill="1" applyBorder="1" applyProtection="1"/>
    <xf numFmtId="0" fontId="63" fillId="25" borderId="20" xfId="70" applyFont="1" applyFill="1" applyBorder="1" applyAlignment="1" applyProtection="1">
      <alignment horizontal="center"/>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89" fillId="25" borderId="0" xfId="70" applyFont="1" applyFill="1" applyBorder="1" applyAlignment="1"/>
    <xf numFmtId="3" fontId="83" fillId="24" borderId="0" xfId="40" applyNumberFormat="1" applyFont="1" applyFill="1" applyBorder="1" applyAlignment="1">
      <alignment horizontal="right" indent="2"/>
    </xf>
    <xf numFmtId="3" fontId="124" fillId="24" borderId="0" xfId="40" applyNumberFormat="1" applyFont="1" applyFill="1" applyBorder="1" applyAlignment="1">
      <alignment horizontal="right" indent="2"/>
    </xf>
    <xf numFmtId="0" fontId="103" fillId="24" borderId="0" xfId="40" applyFont="1" applyFill="1" applyBorder="1" applyAlignment="1">
      <alignment horizontal="left" vertical="center" indent="2"/>
    </xf>
    <xf numFmtId="0" fontId="125" fillId="24" borderId="0" xfId="40" applyFont="1" applyFill="1" applyBorder="1" applyAlignment="1">
      <alignment horizontal="left" vertical="center"/>
    </xf>
    <xf numFmtId="167" fontId="102" fillId="27" borderId="0" xfId="40" applyNumberFormat="1" applyFont="1" applyFill="1" applyBorder="1" applyAlignment="1">
      <alignment horizontal="right" wrapText="1" indent="1"/>
    </xf>
    <xf numFmtId="3" fontId="102" fillId="27" borderId="0" xfId="40" applyNumberFormat="1" applyFont="1" applyFill="1" applyBorder="1" applyAlignment="1">
      <alignment horizontal="right" wrapText="1" indent="1"/>
    </xf>
    <xf numFmtId="3" fontId="85" fillId="24" borderId="0" xfId="40" applyNumberFormat="1" applyFont="1" applyFill="1" applyBorder="1" applyAlignment="1">
      <alignment horizontal="right" indent="2"/>
    </xf>
    <xf numFmtId="3" fontId="126" fillId="24" borderId="0" xfId="40" applyNumberFormat="1" applyFont="1" applyFill="1" applyBorder="1" applyAlignment="1">
      <alignment horizontal="right" indent="2"/>
    </xf>
    <xf numFmtId="0" fontId="127" fillId="24" borderId="0" xfId="40" applyFont="1" applyFill="1" applyBorder="1" applyAlignment="1">
      <alignment horizontal="left" vertical="center"/>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8" fillId="25" borderId="0" xfId="70" applyFont="1" applyFill="1" applyBorder="1" applyAlignment="1" applyProtection="1">
      <alignment horizontal="right"/>
    </xf>
    <xf numFmtId="0" fontId="14" fillId="24" borderId="0" xfId="40" applyFont="1" applyFill="1" applyBorder="1" applyAlignment="1" applyProtection="1">
      <alignment horizontal="left" indent="1"/>
    </xf>
    <xf numFmtId="0" fontId="13" fillId="0" borderId="0" xfId="70" applyFont="1" applyBorder="1" applyAlignment="1">
      <alignment horizontal="left" indent="1"/>
    </xf>
    <xf numFmtId="167" fontId="103" fillId="24" borderId="74" xfId="221" applyNumberFormat="1" applyFont="1" applyFill="1" applyBorder="1" applyAlignment="1">
      <alignment horizontal="left" vertical="center" indent="2"/>
    </xf>
    <xf numFmtId="3" fontId="128" fillId="24" borderId="0" xfId="40" applyNumberFormat="1" applyFont="1" applyFill="1" applyBorder="1" applyAlignment="1">
      <alignment horizontal="right" indent="2"/>
    </xf>
    <xf numFmtId="167" fontId="103" fillId="24" borderId="75" xfId="221" applyNumberFormat="1" applyFont="1" applyFill="1" applyBorder="1" applyAlignment="1">
      <alignment horizontal="left" vertical="center" indent="2"/>
    </xf>
    <xf numFmtId="3" fontId="102" fillId="24" borderId="0" xfId="40" applyNumberFormat="1" applyFont="1" applyFill="1" applyBorder="1" applyAlignment="1">
      <alignment horizontal="right" indent="2"/>
    </xf>
    <xf numFmtId="0" fontId="72" fillId="24" borderId="75" xfId="66" applyFont="1" applyFill="1" applyBorder="1" applyAlignment="1">
      <alignment horizontal="left"/>
    </xf>
    <xf numFmtId="167" fontId="85" fillId="27" borderId="0" xfId="40" applyNumberFormat="1" applyFont="1" applyFill="1" applyBorder="1" applyAlignment="1">
      <alignment horizontal="right" wrapText="1" indent="1"/>
    </xf>
    <xf numFmtId="3" fontId="85" fillId="27" borderId="0" xfId="40" applyNumberFormat="1" applyFont="1" applyFill="1" applyBorder="1" applyAlignment="1">
      <alignment horizontal="right" wrapText="1" indent="1"/>
    </xf>
    <xf numFmtId="0" fontId="127" fillId="26" borderId="0" xfId="70" applyFont="1" applyFill="1" applyBorder="1" applyAlignment="1">
      <alignment horizontal="center" vertical="center" wrapText="1"/>
    </xf>
    <xf numFmtId="1" fontId="13" fillId="26" borderId="0" xfId="70" applyNumberFormat="1" applyFont="1" applyFill="1" applyBorder="1" applyAlignment="1">
      <alignment horizontal="center" vertical="center" wrapText="1"/>
    </xf>
    <xf numFmtId="0" fontId="42" fillId="26" borderId="0" xfId="70" applyFont="1" applyFill="1" applyBorder="1" applyAlignment="1"/>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0" fontId="4" fillId="25" borderId="0" xfId="70" applyFill="1" applyBorder="1" applyAlignment="1" applyProtection="1">
      <alignment vertical="center"/>
    </xf>
    <xf numFmtId="167" fontId="72" fillId="25" borderId="0" xfId="70" applyNumberFormat="1" applyFont="1" applyFill="1" applyBorder="1" applyAlignment="1" applyProtection="1"/>
    <xf numFmtId="167" fontId="72" fillId="26" borderId="0" xfId="70" applyNumberFormat="1" applyFont="1" applyFill="1" applyBorder="1" applyAlignment="1" applyProtection="1"/>
    <xf numFmtId="167" fontId="13" fillId="25" borderId="0" xfId="70" applyNumberFormat="1" applyFont="1" applyFill="1" applyBorder="1" applyAlignment="1" applyProtection="1"/>
    <xf numFmtId="167" fontId="13" fillId="26" borderId="0" xfId="70" applyNumberFormat="1" applyFont="1" applyFill="1" applyBorder="1" applyAlignment="1" applyProtection="1"/>
    <xf numFmtId="167" fontId="14" fillId="25" borderId="0" xfId="70" applyNumberFormat="1" applyFont="1" applyFill="1" applyBorder="1" applyAlignment="1" applyProtection="1"/>
    <xf numFmtId="167" fontId="14" fillId="26" borderId="0" xfId="70" applyNumberFormat="1" applyFont="1" applyFill="1" applyBorder="1" applyAlignment="1" applyProtection="1"/>
    <xf numFmtId="167" fontId="14" fillId="26" borderId="0" xfId="70" applyNumberFormat="1" applyFont="1" applyFill="1" applyBorder="1" applyAlignment="1" applyProtection="1">
      <alignment horizontal="right"/>
      <protection locked="0"/>
    </xf>
    <xf numFmtId="0" fontId="16" fillId="30" borderId="20" xfId="62" applyFont="1" applyFill="1" applyBorder="1" applyAlignment="1" applyProtection="1">
      <alignment horizontal="center" vertical="center"/>
    </xf>
    <xf numFmtId="0" fontId="4" fillId="0" borderId="18" xfId="70" applyFill="1" applyBorder="1" applyProtection="1"/>
    <xf numFmtId="0" fontId="13" fillId="25" borderId="0" xfId="70" applyFont="1" applyFill="1" applyBorder="1" applyAlignment="1" applyProtection="1">
      <alignment horizontal="right"/>
    </xf>
    <xf numFmtId="0" fontId="11" fillId="25" borderId="22" xfId="70" applyFont="1" applyFill="1" applyBorder="1" applyAlignment="1" applyProtection="1">
      <alignment horizontal="left"/>
    </xf>
    <xf numFmtId="0" fontId="18" fillId="25" borderId="22" xfId="70" applyFont="1" applyFill="1" applyBorder="1" applyProtection="1"/>
    <xf numFmtId="0" fontId="43"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60" fillId="25" borderId="0" xfId="70" applyFont="1" applyFill="1" applyBorder="1" applyProtection="1"/>
    <xf numFmtId="0" fontId="61" fillId="25" borderId="19" xfId="70" applyFont="1" applyFill="1" applyBorder="1" applyProtection="1"/>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58" fillId="25" borderId="0" xfId="70" applyFont="1" applyFill="1" applyBorder="1" applyProtection="1"/>
    <xf numFmtId="0" fontId="13" fillId="27" borderId="0" xfId="40" applyFont="1" applyFill="1" applyBorder="1" applyAlignment="1" applyProtection="1">
      <alignment horizontal="left" indent="1"/>
    </xf>
    <xf numFmtId="0" fontId="15" fillId="25" borderId="0" xfId="70" applyFont="1" applyFill="1" applyBorder="1" applyAlignment="1" applyProtection="1">
      <alignment vertical="center"/>
    </xf>
    <xf numFmtId="169" fontId="57" fillId="25" borderId="0" xfId="70" applyNumberFormat="1" applyFont="1" applyFill="1" applyBorder="1" applyAlignment="1" applyProtection="1">
      <alignment horizontal="center"/>
    </xf>
    <xf numFmtId="165" fontId="116"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43" fillId="25" borderId="0" xfId="70" applyFont="1" applyFill="1" applyBorder="1" applyProtection="1"/>
    <xf numFmtId="0" fontId="16" fillId="30" borderId="19" xfId="70" applyFont="1" applyFill="1" applyBorder="1" applyAlignment="1" applyProtection="1">
      <alignment horizontal="center" vertical="center"/>
    </xf>
    <xf numFmtId="0" fontId="4" fillId="25" borderId="0" xfId="70" applyFill="1" applyBorder="1" applyAlignment="1" applyProtection="1">
      <alignment horizontal="left"/>
    </xf>
    <xf numFmtId="0" fontId="4" fillId="26" borderId="0" xfId="70" applyFill="1" applyProtection="1"/>
    <xf numFmtId="0" fontId="4" fillId="0" borderId="0" xfId="70" applyProtection="1"/>
    <xf numFmtId="0" fontId="11" fillId="25" borderId="23" xfId="70" applyFont="1" applyFill="1" applyBorder="1" applyAlignment="1" applyProtection="1">
      <alignment horizontal="left"/>
    </xf>
    <xf numFmtId="0" fontId="18" fillId="25" borderId="22" xfId="70" applyFont="1" applyFill="1" applyBorder="1" applyAlignment="1" applyProtection="1">
      <alignment horizontal="righ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43" fillId="25" borderId="0" xfId="70" applyFont="1" applyFill="1" applyBorder="1" applyAlignment="1" applyProtection="1">
      <alignment horizontal="left"/>
    </xf>
    <xf numFmtId="0" fontId="77" fillId="26" borderId="15" xfId="70" applyFont="1" applyFill="1" applyBorder="1" applyAlignment="1" applyProtection="1"/>
    <xf numFmtId="0" fontId="13" fillId="25" borderId="0" xfId="70" applyFont="1" applyFill="1" applyBorder="1" applyAlignment="1" applyProtection="1">
      <alignment horizontal="center" vertical="distributed"/>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Protection="1">
      <protection locked="0"/>
    </xf>
    <xf numFmtId="0" fontId="23" fillId="25" borderId="0" xfId="70" applyFont="1" applyFill="1" applyProtection="1"/>
    <xf numFmtId="0" fontId="23" fillId="0" borderId="0" xfId="70" applyFont="1" applyProtection="1">
      <protection locked="0"/>
    </xf>
    <xf numFmtId="0" fontId="23" fillId="25" borderId="20" xfId="70" applyFont="1" applyFill="1" applyBorder="1" applyProtection="1"/>
    <xf numFmtId="164" fontId="13" fillId="25" borderId="0" xfId="70" applyNumberFormat="1" applyFont="1" applyFill="1" applyBorder="1" applyAlignment="1" applyProtection="1">
      <alignment horizontal="center"/>
    </xf>
    <xf numFmtId="164" fontId="57" fillId="25" borderId="0" xfId="70" applyNumberFormat="1" applyFont="1" applyFill="1" applyBorder="1" applyAlignment="1" applyProtection="1">
      <alignment horizontal="center"/>
    </xf>
    <xf numFmtId="1" fontId="13" fillId="25" borderId="0" xfId="70" applyNumberFormat="1" applyFont="1" applyFill="1" applyBorder="1" applyAlignment="1" applyProtection="1">
      <alignment horizontal="center"/>
    </xf>
    <xf numFmtId="0" fontId="26" fillId="25" borderId="20" xfId="70" applyFont="1" applyFill="1" applyBorder="1" applyProtection="1"/>
    <xf numFmtId="0" fontId="117" fillId="25" borderId="0" xfId="70" applyFont="1" applyFill="1" applyProtection="1"/>
    <xf numFmtId="164" fontId="64" fillId="25" borderId="0" xfId="70" applyNumberFormat="1" applyFont="1" applyFill="1" applyBorder="1" applyAlignment="1" applyProtection="1">
      <alignment horizontal="center"/>
    </xf>
    <xf numFmtId="0" fontId="117" fillId="0" borderId="0" xfId="70" applyFont="1" applyProtection="1">
      <protection locked="0"/>
    </xf>
    <xf numFmtId="0" fontId="16" fillId="30" borderId="20" xfId="70" applyFont="1" applyFill="1" applyBorder="1" applyAlignment="1" applyProtection="1">
      <alignment horizontal="center" vertical="center"/>
    </xf>
    <xf numFmtId="165" fontId="58" fillId="0" borderId="0" xfId="70" applyNumberFormat="1" applyFont="1" applyProtection="1">
      <protection locked="0"/>
    </xf>
    <xf numFmtId="167" fontId="58" fillId="0" borderId="0" xfId="70" applyNumberFormat="1" applyFont="1" applyProtection="1">
      <protection locked="0"/>
    </xf>
    <xf numFmtId="0" fontId="96" fillId="35" borderId="0" xfId="68" applyFill="1" applyAlignment="1" applyProtection="1"/>
    <xf numFmtId="0" fontId="14" fillId="36" borderId="0" xfId="62" applyFont="1" applyFill="1" applyBorder="1" applyAlignment="1">
      <alignment vertical="center"/>
    </xf>
    <xf numFmtId="0" fontId="14" fillId="36" borderId="0" xfId="62" applyFont="1" applyFill="1" applyBorder="1" applyAlignment="1">
      <alignment vertical="center" wrapText="1"/>
    </xf>
    <xf numFmtId="0" fontId="14" fillId="36" borderId="0" xfId="62" applyFont="1" applyFill="1" applyBorder="1" applyAlignment="1"/>
    <xf numFmtId="164" fontId="14" fillId="36" borderId="0" xfId="40" applyNumberFormat="1" applyFont="1" applyFill="1" applyBorder="1" applyAlignment="1">
      <alignment horizontal="justify" vertical="center" wrapText="1"/>
    </xf>
    <xf numFmtId="164" fontId="30" fillId="36" borderId="69"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64" fontId="44" fillId="36" borderId="0" xfId="62" applyNumberFormat="1" applyFont="1" applyFill="1" applyBorder="1" applyAlignment="1">
      <alignment horizontal="left" vertical="center"/>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118" fillId="26" borderId="20" xfId="0" applyNumberFormat="1" applyFont="1" applyFill="1" applyBorder="1" applyAlignment="1">
      <alignment horizontal="justify" readingOrder="2"/>
    </xf>
    <xf numFmtId="164" fontId="118" fillId="26" borderId="0" xfId="0" applyNumberFormat="1" applyFont="1" applyFill="1" applyBorder="1" applyAlignment="1">
      <alignment horizontal="justify" readingOrder="2"/>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70" applyFont="1" applyFill="1" applyBorder="1" applyAlignment="1" applyProtection="1">
      <alignment horizontal="left"/>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18" fillId="25" borderId="0" xfId="70" applyFont="1" applyFill="1" applyBorder="1" applyAlignment="1" applyProtection="1">
      <alignment horizontal="right"/>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13" fillId="26" borderId="52" xfId="70" applyFont="1" applyFill="1" applyBorder="1" applyAlignment="1" applyProtection="1">
      <alignment horizontal="center"/>
    </xf>
    <xf numFmtId="167" fontId="14" fillId="24" borderId="0" xfId="40" applyNumberFormat="1" applyFont="1" applyFill="1" applyBorder="1" applyAlignment="1" applyProtection="1">
      <alignment horizontal="right" wrapText="1" indent="2"/>
    </xf>
    <xf numFmtId="167" fontId="14"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73" fontId="14" fillId="25" borderId="0" xfId="70" applyNumberFormat="1" applyFont="1" applyFill="1" applyBorder="1" applyAlignment="1" applyProtection="1">
      <alignment horizontal="left"/>
    </xf>
    <xf numFmtId="0" fontId="18" fillId="0" borderId="0" xfId="70" applyFont="1" applyBorder="1" applyAlignment="1" applyProtection="1">
      <alignment vertical="top"/>
    </xf>
    <xf numFmtId="0" fontId="13" fillId="25" borderId="0" xfId="70" applyFont="1" applyFill="1" applyBorder="1" applyAlignment="1" applyProtection="1">
      <alignment horizontal="left" indent="4"/>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73" fontId="14" fillId="25" borderId="0" xfId="70" applyNumberFormat="1" applyFont="1" applyFill="1" applyBorder="1" applyAlignment="1" applyProtection="1">
      <alignment horizontal="right"/>
    </xf>
    <xf numFmtId="0" fontId="18" fillId="25" borderId="0" xfId="70" applyFont="1" applyFill="1" applyBorder="1" applyAlignment="1" applyProtection="1">
      <alignment vertical="top"/>
    </xf>
    <xf numFmtId="165" fontId="72" fillId="25" borderId="0" xfId="70" applyNumberFormat="1" applyFont="1" applyFill="1" applyBorder="1" applyAlignment="1" applyProtection="1">
      <alignment horizontal="right" indent="2"/>
    </xf>
    <xf numFmtId="165" fontId="72" fillId="26" borderId="0" xfId="70" applyNumberFormat="1" applyFont="1" applyFill="1" applyBorder="1" applyAlignment="1" applyProtection="1">
      <alignment horizontal="right" indent="2"/>
    </xf>
    <xf numFmtId="0" fontId="13" fillId="25" borderId="0" xfId="70" applyFont="1" applyFill="1" applyBorder="1" applyAlignment="1" applyProtection="1">
      <alignment horizontal="right" indent="6"/>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7" fontId="72" fillId="26" borderId="10" xfId="70" applyNumberFormat="1" applyFont="1" applyFill="1" applyBorder="1" applyAlignment="1" applyProtection="1">
      <alignment horizontal="center"/>
    </xf>
    <xf numFmtId="167" fontId="72" fillId="26" borderId="0" xfId="70" applyNumberFormat="1" applyFont="1" applyFill="1" applyBorder="1" applyAlignment="1" applyProtection="1">
      <alignment horizontal="center"/>
    </xf>
    <xf numFmtId="167" fontId="14" fillId="26" borderId="0" xfId="70" applyNumberFormat="1" applyFont="1" applyFill="1" applyBorder="1" applyAlignment="1" applyProtection="1">
      <alignment horizontal="center"/>
    </xf>
    <xf numFmtId="167" fontId="13" fillId="26" borderId="0" xfId="70" applyNumberFormat="1" applyFont="1" applyFill="1" applyBorder="1" applyAlignment="1" applyProtection="1">
      <alignment horizontal="center"/>
    </xf>
    <xf numFmtId="0" fontId="78" fillId="25" borderId="0" xfId="70" applyFont="1" applyFill="1" applyBorder="1" applyAlignment="1" applyProtection="1">
      <alignment horizont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70" applyFont="1" applyFill="1" applyBorder="1" applyAlignment="1">
      <alignment horizontal="left"/>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6" borderId="13" xfId="70" applyFont="1" applyFill="1" applyBorder="1" applyAlignment="1">
      <alignment horizontal="center"/>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5" fillId="26" borderId="72" xfId="70" applyFont="1" applyFill="1" applyBorder="1" applyAlignment="1">
      <alignment horizontal="center" vertical="center"/>
    </xf>
    <xf numFmtId="0" fontId="115" fillId="26" borderId="73" xfId="70" applyFont="1" applyFill="1" applyBorder="1" applyAlignment="1">
      <alignment horizontal="center" vertical="center"/>
    </xf>
    <xf numFmtId="0" fontId="72" fillId="25" borderId="0" xfId="78" applyFont="1" applyFill="1" applyBorder="1" applyAlignment="1">
      <alignment horizontal="left"/>
    </xf>
    <xf numFmtId="0" fontId="13" fillId="25" borderId="18" xfId="63" applyFont="1" applyFill="1" applyBorder="1" applyAlignment="1">
      <alignment horizontal="left" indent="6"/>
    </xf>
    <xf numFmtId="0" fontId="120" fillId="28" borderId="34" xfId="63" applyFont="1" applyFill="1" applyBorder="1" applyAlignment="1">
      <alignment horizontal="center" vertical="center"/>
    </xf>
    <xf numFmtId="0" fontId="120" fillId="28" borderId="35" xfId="63" applyFont="1" applyFill="1" applyBorder="1" applyAlignment="1">
      <alignment horizontal="center" vertical="center"/>
    </xf>
    <xf numFmtId="0" fontId="120" fillId="28" borderId="37" xfId="63" applyFont="1" applyFill="1" applyBorder="1" applyAlignment="1">
      <alignment horizontal="center" vertical="center"/>
    </xf>
    <xf numFmtId="173" fontId="5" fillId="26" borderId="0" xfId="63" applyNumberFormat="1" applyFont="1" applyFill="1" applyAlignment="1">
      <alignment horizontal="right"/>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72" fillId="25" borderId="0" xfId="0" applyFont="1" applyFill="1" applyBorder="1" applyAlignment="1">
      <alignment horizontal="left" vertic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5" borderId="18" xfId="0" applyFont="1" applyFill="1" applyBorder="1" applyAlignment="1">
      <alignment horizontal="left" indent="6"/>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57" xfId="0" applyFont="1" applyFill="1" applyBorder="1" applyAlignment="1">
      <alignment horizontal="center"/>
    </xf>
    <xf numFmtId="173" fontId="14" fillId="25" borderId="0" xfId="62" applyNumberFormat="1" applyFont="1" applyFill="1" applyBorder="1" applyAlignment="1">
      <alignment horizontal="right"/>
    </xf>
    <xf numFmtId="0" fontId="86" fillId="25" borderId="0" xfId="0" applyFont="1" applyFill="1" applyBorder="1" applyAlignment="1">
      <alignment horizontal="center"/>
    </xf>
    <xf numFmtId="0" fontId="13" fillId="0" borderId="0" xfId="70" applyFont="1" applyBorder="1" applyAlignment="1">
      <alignment horizontal="left" indent="1"/>
    </xf>
    <xf numFmtId="0" fontId="13" fillId="25" borderId="0" xfId="70" applyFont="1" applyFill="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13" fillId="26" borderId="49" xfId="70" applyFont="1" applyFill="1" applyBorder="1" applyAlignment="1">
      <alignment horizontal="center"/>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3" fontId="72" fillId="27" borderId="0" xfId="40" applyNumberFormat="1" applyFont="1" applyFill="1" applyBorder="1" applyAlignment="1">
      <alignment horizontal="left" vertical="center" wrapText="1"/>
    </xf>
    <xf numFmtId="3" fontId="72" fillId="25" borderId="0" xfId="62" applyNumberFormat="1" applyFont="1" applyFill="1" applyBorder="1" applyAlignment="1">
      <alignment horizontal="right" vertical="center" indent="2"/>
    </xf>
    <xf numFmtId="3" fontId="75" fillId="25" borderId="0" xfId="62" applyNumberFormat="1" applyFont="1" applyFill="1" applyBorder="1" applyAlignment="1">
      <alignment horizontal="right" vertical="center" indent="2"/>
    </xf>
    <xf numFmtId="3" fontId="72" fillId="24" borderId="0" xfId="40" applyNumberFormat="1" applyFont="1" applyFill="1" applyBorder="1" applyAlignment="1">
      <alignment horizontal="left" vertical="center" wrapText="1"/>
    </xf>
    <xf numFmtId="0" fontId="120" fillId="25" borderId="0" xfId="62" applyFont="1" applyFill="1" applyBorder="1" applyAlignment="1">
      <alignment horizontal="center" vertical="center"/>
    </xf>
    <xf numFmtId="0" fontId="13" fillId="25" borderId="12" xfId="62" applyFont="1" applyFill="1" applyBorder="1" applyAlignment="1">
      <alignment horizontal="center" vertical="center" wrapText="1"/>
    </xf>
    <xf numFmtId="0" fontId="18" fillId="25" borderId="0" xfId="62" applyFont="1" applyFill="1" applyBorder="1" applyAlignment="1">
      <alignment horizontal="left" wrapText="1"/>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4" fontId="14" fillId="27" borderId="0" xfId="40" applyNumberFormat="1" applyFont="1" applyFill="1" applyBorder="1" applyAlignment="1">
      <alignment wrapText="1"/>
    </xf>
    <xf numFmtId="0" fontId="0" fillId="0" borderId="0" xfId="0" applyFill="1" applyAlignment="1">
      <alignment vertical="center"/>
    </xf>
    <xf numFmtId="0" fontId="47" fillId="0" borderId="0" xfId="0" applyFont="1" applyFill="1"/>
    <xf numFmtId="165" fontId="47" fillId="0" borderId="0" xfId="0" applyNumberFormat="1" applyFont="1" applyFill="1"/>
    <xf numFmtId="0" fontId="0" fillId="0" borderId="0" xfId="0" applyFill="1" applyAlignment="1"/>
    <xf numFmtId="0" fontId="112" fillId="0" borderId="0" xfId="70" applyFont="1" applyFill="1"/>
    <xf numFmtId="165" fontId="73" fillId="0" borderId="0" xfId="70" applyNumberFormat="1" applyFont="1" applyFill="1"/>
    <xf numFmtId="0" fontId="43"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1" fillId="0" borderId="0" xfId="51" applyFont="1" applyFill="1" applyAlignment="1">
      <alignment horizontal="center"/>
    </xf>
    <xf numFmtId="167" fontId="43" fillId="0" borderId="0" xfId="51" applyNumberFormat="1" applyFont="1" applyFill="1" applyAlignment="1">
      <alignment horizontal="right"/>
    </xf>
    <xf numFmtId="0" fontId="15" fillId="0" borderId="0" xfId="51" applyFont="1" applyFill="1"/>
    <xf numFmtId="165" fontId="12" fillId="0" borderId="0" xfId="51" applyNumberFormat="1" applyFont="1" applyFill="1" applyAlignment="1">
      <alignment horizontal="right"/>
    </xf>
    <xf numFmtId="167" fontId="15" fillId="0" borderId="0" xfId="51" applyNumberFormat="1" applyFont="1" applyFill="1"/>
    <xf numFmtId="165" fontId="7" fillId="0" borderId="0" xfId="51" applyNumberFormat="1" applyFont="1" applyFill="1" applyAlignment="1">
      <alignment horizontal="right"/>
    </xf>
    <xf numFmtId="2" fontId="0" fillId="0" borderId="0" xfId="51" applyNumberFormat="1" applyFont="1" applyFill="1"/>
    <xf numFmtId="0" fontId="4" fillId="0" borderId="0" xfId="51" applyFont="1" applyFill="1"/>
    <xf numFmtId="0" fontId="26" fillId="0" borderId="0" xfId="51" applyFont="1" applyFill="1"/>
    <xf numFmtId="165" fontId="30" fillId="0" borderId="0" xfId="51" applyNumberFormat="1" applyFont="1" applyFill="1" applyAlignment="1">
      <alignment horizontal="right"/>
    </xf>
    <xf numFmtId="0" fontId="45" fillId="0" borderId="0" xfId="51" applyFont="1" applyFill="1" applyAlignment="1">
      <alignment horizontal="center"/>
    </xf>
    <xf numFmtId="165" fontId="8" fillId="0" borderId="0" xfId="51" applyNumberFormat="1" applyFont="1" applyFill="1" applyAlignment="1">
      <alignment horizontal="right"/>
    </xf>
    <xf numFmtId="0" fontId="43" fillId="0" borderId="0" xfId="51" applyFont="1" applyFill="1"/>
    <xf numFmtId="0" fontId="66" fillId="0" borderId="0" xfId="51" applyFont="1" applyFill="1"/>
    <xf numFmtId="0" fontId="58" fillId="0" borderId="0" xfId="51" applyFont="1" applyFill="1"/>
    <xf numFmtId="0" fontId="11" fillId="0" borderId="0" xfId="51" applyFont="1" applyFill="1"/>
    <xf numFmtId="0" fontId="0" fillId="0" borderId="0" xfId="51" applyFont="1" applyFill="1" applyAlignment="1">
      <alignment horizontal="justify" vertical="top"/>
    </xf>
    <xf numFmtId="0" fontId="59" fillId="0" borderId="0" xfId="51" applyFont="1" applyFill="1" applyAlignment="1">
      <alignment horizontal="left"/>
    </xf>
    <xf numFmtId="0" fontId="58" fillId="0" borderId="0" xfId="51" applyFont="1" applyFill="1" applyAlignment="1">
      <alignment horizontal="justify" vertical="top"/>
    </xf>
  </cellXfs>
  <cellStyles count="222">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221"/>
    <cellStyle name="Normal_Book2 4" xfId="61"/>
    <cellStyle name="Normal_Book2 5" xfId="220"/>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'9lay_off'!$E$12:$Q$12</c:f>
              <c:numCache>
                <c:formatCode>0</c:formatCode>
                <c:ptCount val="13"/>
                <c:pt idx="0">
                  <c:v>104</c:v>
                </c:pt>
                <c:pt idx="1">
                  <c:v>97</c:v>
                </c:pt>
                <c:pt idx="2">
                  <c:v>86</c:v>
                </c:pt>
                <c:pt idx="3">
                  <c:v>82</c:v>
                </c:pt>
                <c:pt idx="4">
                  <c:v>72</c:v>
                </c:pt>
                <c:pt idx="5">
                  <c:v>80</c:v>
                </c:pt>
                <c:pt idx="6">
                  <c:v>106</c:v>
                </c:pt>
                <c:pt idx="7">
                  <c:v>99</c:v>
                </c:pt>
                <c:pt idx="8">
                  <c:v>108</c:v>
                </c:pt>
                <c:pt idx="9">
                  <c:v>112</c:v>
                </c:pt>
                <c:pt idx="10">
                  <c:v>118</c:v>
                </c:pt>
                <c:pt idx="11">
                  <c:v>102</c:v>
                </c:pt>
                <c:pt idx="12">
                  <c:v>95</c:v>
                </c:pt>
              </c:numCache>
            </c:numRef>
          </c:val>
        </c:ser>
        <c:dLbls>
          <c:showLegendKey val="0"/>
          <c:showVal val="0"/>
          <c:showCatName val="0"/>
          <c:showSerName val="0"/>
          <c:showPercent val="0"/>
          <c:showBubbleSize val="0"/>
        </c:dLbls>
        <c:gapWidth val="150"/>
        <c:axId val="117302784"/>
        <c:axId val="117304320"/>
      </c:barChart>
      <c:catAx>
        <c:axId val="11730278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7304320"/>
        <c:crosses val="autoZero"/>
        <c:auto val="1"/>
        <c:lblAlgn val="ctr"/>
        <c:lblOffset val="100"/>
        <c:tickLblSkip val="1"/>
        <c:tickMarkSkip val="1"/>
        <c:noMultiLvlLbl val="0"/>
      </c:catAx>
      <c:valAx>
        <c:axId val="1173043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73027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105640</c:v>
              </c:pt>
              <c:pt idx="1">
                <c:v>103334</c:v>
              </c:pt>
            </c:numLit>
          </c:val>
        </c:ser>
        <c:dLbls>
          <c:showLegendKey val="0"/>
          <c:showVal val="0"/>
          <c:showCatName val="0"/>
          <c:showSerName val="0"/>
          <c:showPercent val="0"/>
          <c:showBubbleSize val="0"/>
        </c:dLbls>
        <c:gapWidth val="120"/>
        <c:axId val="122575872"/>
        <c:axId val="122589952"/>
      </c:barChart>
      <c:catAx>
        <c:axId val="1225758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2589952"/>
        <c:crosses val="autoZero"/>
        <c:auto val="1"/>
        <c:lblAlgn val="ctr"/>
        <c:lblOffset val="100"/>
        <c:tickLblSkip val="1"/>
        <c:tickMarkSkip val="1"/>
        <c:noMultiLvlLbl val="0"/>
      </c:catAx>
      <c:valAx>
        <c:axId val="12258995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225758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 ##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 ##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68998</c:v>
              </c:pt>
              <c:pt idx="1">
                <c:v>3812</c:v>
              </c:pt>
              <c:pt idx="2">
                <c:v>3555</c:v>
              </c:pt>
              <c:pt idx="3">
                <c:v>14300</c:v>
              </c:pt>
              <c:pt idx="4">
                <c:v>11243</c:v>
              </c:pt>
              <c:pt idx="5">
                <c:v>12157</c:v>
              </c:pt>
              <c:pt idx="6">
                <c:v>14360</c:v>
              </c:pt>
              <c:pt idx="7">
                <c:v>16568</c:v>
              </c:pt>
              <c:pt idx="8">
                <c:v>17336</c:v>
              </c:pt>
              <c:pt idx="9">
                <c:v>17998</c:v>
              </c:pt>
              <c:pt idx="10">
                <c:v>16060</c:v>
              </c:pt>
              <c:pt idx="11">
                <c:v>10225</c:v>
              </c:pt>
              <c:pt idx="12">
                <c:v>2362</c:v>
              </c:pt>
            </c:numLit>
          </c:val>
        </c:ser>
        <c:dLbls>
          <c:showLegendKey val="0"/>
          <c:showVal val="0"/>
          <c:showCatName val="0"/>
          <c:showSerName val="0"/>
          <c:showPercent val="0"/>
          <c:showBubbleSize val="0"/>
        </c:dLbls>
        <c:gapWidth val="30"/>
        <c:axId val="122407168"/>
        <c:axId val="122433536"/>
      </c:barChart>
      <c:catAx>
        <c:axId val="1224071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2433536"/>
        <c:crosses val="autoZero"/>
        <c:auto val="1"/>
        <c:lblAlgn val="ctr"/>
        <c:lblOffset val="100"/>
        <c:tickLblSkip val="1"/>
        <c:tickMarkSkip val="1"/>
        <c:noMultiLvlLbl val="0"/>
      </c:catAx>
      <c:valAx>
        <c:axId val="12243353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24071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4937</c:v>
                </c:pt>
                <c:pt idx="1">
                  <c:v>1553</c:v>
                </c:pt>
                <c:pt idx="2">
                  <c:v>3300</c:v>
                </c:pt>
                <c:pt idx="3">
                  <c:v>732</c:v>
                </c:pt>
                <c:pt idx="4">
                  <c:v>1507</c:v>
                </c:pt>
                <c:pt idx="5">
                  <c:v>3385</c:v>
                </c:pt>
                <c:pt idx="6">
                  <c:v>1382</c:v>
                </c:pt>
                <c:pt idx="7">
                  <c:v>3120</c:v>
                </c:pt>
                <c:pt idx="8">
                  <c:v>1202</c:v>
                </c:pt>
                <c:pt idx="9">
                  <c:v>2178</c:v>
                </c:pt>
                <c:pt idx="10">
                  <c:v>17046</c:v>
                </c:pt>
                <c:pt idx="11">
                  <c:v>1025</c:v>
                </c:pt>
                <c:pt idx="12">
                  <c:v>26389</c:v>
                </c:pt>
                <c:pt idx="13">
                  <c:v>2389</c:v>
                </c:pt>
                <c:pt idx="14">
                  <c:v>8088</c:v>
                </c:pt>
                <c:pt idx="15">
                  <c:v>1236</c:v>
                </c:pt>
                <c:pt idx="16">
                  <c:v>2392</c:v>
                </c:pt>
                <c:pt idx="17">
                  <c:v>3208</c:v>
                </c:pt>
                <c:pt idx="18">
                  <c:v>6059</c:v>
                </c:pt>
                <c:pt idx="19">
                  <c:v>1662</c:v>
                </c:pt>
              </c:numCache>
            </c:numRef>
          </c:val>
        </c:ser>
        <c:dLbls>
          <c:showLegendKey val="0"/>
          <c:showVal val="0"/>
          <c:showCatName val="0"/>
          <c:showSerName val="0"/>
          <c:showPercent val="0"/>
          <c:showBubbleSize val="0"/>
        </c:dLbls>
        <c:gapWidth val="30"/>
        <c:axId val="122467456"/>
        <c:axId val="122468992"/>
      </c:barChart>
      <c:catAx>
        <c:axId val="12246745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22468992"/>
        <c:crosses val="autoZero"/>
        <c:auto val="1"/>
        <c:lblAlgn val="ctr"/>
        <c:lblOffset val="100"/>
        <c:tickLblSkip val="1"/>
        <c:tickMarkSkip val="1"/>
        <c:noMultiLvlLbl val="0"/>
      </c:catAx>
      <c:valAx>
        <c:axId val="12246899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24674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100.25473902003201</c:v>
                </c:pt>
                <c:pt idx="1">
                  <c:v>90.672227145522399</c:v>
                </c:pt>
                <c:pt idx="2">
                  <c:v>95.974481694487295</c:v>
                </c:pt>
                <c:pt idx="3">
                  <c:v>97.395672727272697</c:v>
                </c:pt>
                <c:pt idx="4">
                  <c:v>92.97</c:v>
                </c:pt>
                <c:pt idx="5">
                  <c:v>105.09276211247899</c:v>
                </c:pt>
                <c:pt idx="6">
                  <c:v>89.144020356234094</c:v>
                </c:pt>
                <c:pt idx="7">
                  <c:v>95.389721338785407</c:v>
                </c:pt>
                <c:pt idx="8">
                  <c:v>91.4151383831027</c:v>
                </c:pt>
                <c:pt idx="9">
                  <c:v>98.6813032089064</c:v>
                </c:pt>
                <c:pt idx="10">
                  <c:v>95.731329631263506</c:v>
                </c:pt>
                <c:pt idx="11">
                  <c:v>90.608413298073302</c:v>
                </c:pt>
                <c:pt idx="12">
                  <c:v>94.727792597083294</c:v>
                </c:pt>
                <c:pt idx="13">
                  <c:v>94.833568152632594</c:v>
                </c:pt>
                <c:pt idx="14">
                  <c:v>101.55353550543001</c:v>
                </c:pt>
                <c:pt idx="15">
                  <c:v>101.43653536636999</c:v>
                </c:pt>
                <c:pt idx="16">
                  <c:v>99.198377557220994</c:v>
                </c:pt>
                <c:pt idx="17">
                  <c:v>95.381627133352595</c:v>
                </c:pt>
                <c:pt idx="18">
                  <c:v>68.484389511609294</c:v>
                </c:pt>
                <c:pt idx="19">
                  <c:v>90.301089918256096</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93.601499057108299</c:v>
                </c:pt>
                <c:pt idx="1">
                  <c:v>93.601499057108299</c:v>
                </c:pt>
                <c:pt idx="2">
                  <c:v>93.601499057108299</c:v>
                </c:pt>
                <c:pt idx="3">
                  <c:v>93.601499057108299</c:v>
                </c:pt>
                <c:pt idx="4">
                  <c:v>93.601499057108299</c:v>
                </c:pt>
                <c:pt idx="5">
                  <c:v>93.601499057108299</c:v>
                </c:pt>
                <c:pt idx="6">
                  <c:v>93.601499057108299</c:v>
                </c:pt>
                <c:pt idx="7">
                  <c:v>93.601499057108299</c:v>
                </c:pt>
                <c:pt idx="8">
                  <c:v>93.601499057108299</c:v>
                </c:pt>
                <c:pt idx="9">
                  <c:v>93.601499057108299</c:v>
                </c:pt>
                <c:pt idx="10">
                  <c:v>93.601499057108299</c:v>
                </c:pt>
                <c:pt idx="11">
                  <c:v>93.601499057108299</c:v>
                </c:pt>
                <c:pt idx="12">
                  <c:v>93.601499057108299</c:v>
                </c:pt>
                <c:pt idx="13">
                  <c:v>93.601499057108299</c:v>
                </c:pt>
                <c:pt idx="14">
                  <c:v>93.601499057108299</c:v>
                </c:pt>
                <c:pt idx="15">
                  <c:v>93.601499057108299</c:v>
                </c:pt>
                <c:pt idx="16">
                  <c:v>93.601499057108299</c:v>
                </c:pt>
                <c:pt idx="17">
                  <c:v>93.601499057108299</c:v>
                </c:pt>
                <c:pt idx="18">
                  <c:v>93.601499057108299</c:v>
                </c:pt>
                <c:pt idx="19">
                  <c:v>93.601499057108299</c:v>
                </c:pt>
              </c:numCache>
            </c:numRef>
          </c:val>
          <c:smooth val="0"/>
        </c:ser>
        <c:dLbls>
          <c:showLegendKey val="0"/>
          <c:showVal val="0"/>
          <c:showCatName val="0"/>
          <c:showSerName val="0"/>
          <c:showPercent val="0"/>
          <c:showBubbleSize val="0"/>
        </c:dLbls>
        <c:marker val="1"/>
        <c:smooth val="0"/>
        <c:axId val="123027840"/>
        <c:axId val="123029376"/>
      </c:lineChart>
      <c:catAx>
        <c:axId val="12302784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23029376"/>
        <c:crosses val="autoZero"/>
        <c:auto val="1"/>
        <c:lblAlgn val="ctr"/>
        <c:lblOffset val="100"/>
        <c:tickLblSkip val="1"/>
        <c:tickMarkSkip val="1"/>
        <c:noMultiLvlLbl val="0"/>
      </c:catAx>
      <c:valAx>
        <c:axId val="123029376"/>
        <c:scaling>
          <c:orientation val="minMax"/>
          <c:min val="50"/>
        </c:scaling>
        <c:delete val="0"/>
        <c:axPos val="l"/>
        <c:numFmt formatCode="0.0" sourceLinked="1"/>
        <c:majorTickMark val="out"/>
        <c:minorTickMark val="none"/>
        <c:tickLblPos val="none"/>
        <c:spPr>
          <a:ln w="9525">
            <a:noFill/>
          </a:ln>
        </c:spPr>
        <c:crossAx val="12302784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2315E-2"/>
        </c:manualLayout>
      </c:layout>
      <c:overlay val="0"/>
      <c:spPr>
        <a:noFill/>
        <a:ln w="25400">
          <a:noFill/>
        </a:ln>
      </c:spPr>
    </c:title>
    <c:autoTitleDeleted val="0"/>
    <c:plotArea>
      <c:layout>
        <c:manualLayout>
          <c:layoutTarget val="inner"/>
          <c:xMode val="edge"/>
          <c:yMode val="edge"/>
          <c:x val="9.8203256507830142E-2"/>
          <c:y val="0.12637362637362637"/>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60.112499999999983</c:v>
              </c:pt>
              <c:pt idx="1">
                <c:v>63.629166666666656</c:v>
              </c:pt>
              <c:pt idx="2">
                <c:v>66.712499999999991</c:v>
              </c:pt>
              <c:pt idx="3">
                <c:v>68.012499999999989</c:v>
              </c:pt>
              <c:pt idx="4">
                <c:v>65.762499999999989</c:v>
              </c:pt>
              <c:pt idx="5">
                <c:v>62.945833333333326</c:v>
              </c:pt>
              <c:pt idx="6">
                <c:v>59.212499999999999</c:v>
              </c:pt>
              <c:pt idx="7">
                <c:v>56.329166666666652</c:v>
              </c:pt>
              <c:pt idx="8">
                <c:v>54.86249999999999</c:v>
              </c:pt>
              <c:pt idx="9">
                <c:v>55.11249999999999</c:v>
              </c:pt>
              <c:pt idx="10">
                <c:v>56.329166666666652</c:v>
              </c:pt>
              <c:pt idx="11">
                <c:v>56.72916666666665</c:v>
              </c:pt>
              <c:pt idx="12">
                <c:v>57.629166666666656</c:v>
              </c:pt>
              <c:pt idx="13">
                <c:v>58.079166666666652</c:v>
              </c:pt>
              <c:pt idx="14">
                <c:v>58.262499999999989</c:v>
              </c:pt>
              <c:pt idx="15">
                <c:v>57.61249999999999</c:v>
              </c:pt>
              <c:pt idx="16">
                <c:v>55.395833333333314</c:v>
              </c:pt>
              <c:pt idx="17">
                <c:v>50.179166666666653</c:v>
              </c:pt>
              <c:pt idx="18">
                <c:v>44.245833333333316</c:v>
              </c:pt>
              <c:pt idx="19">
                <c:v>40.245833333333316</c:v>
              </c:pt>
              <c:pt idx="20">
                <c:v>41.012499999999989</c:v>
              </c:pt>
              <c:pt idx="21">
                <c:v>43.879166666666656</c:v>
              </c:pt>
              <c:pt idx="22">
                <c:v>47.395833333333321</c:v>
              </c:pt>
              <c:pt idx="23">
                <c:v>49.412499999999987</c:v>
              </c:pt>
              <c:pt idx="24">
                <c:v>50.945833333333319</c:v>
              </c:pt>
              <c:pt idx="25">
                <c:v>50.295833333333313</c:v>
              </c:pt>
              <c:pt idx="26">
                <c:v>47.72916666666665</c:v>
              </c:pt>
              <c:pt idx="27">
                <c:v>44.245833333333316</c:v>
              </c:pt>
              <c:pt idx="28">
                <c:v>42.345833333333324</c:v>
              </c:pt>
              <c:pt idx="29">
                <c:v>44.895833333333321</c:v>
              </c:pt>
              <c:pt idx="30">
                <c:v>49.279166666666661</c:v>
              </c:pt>
              <c:pt idx="31">
                <c:v>52.095833333333324</c:v>
              </c:pt>
              <c:pt idx="32">
                <c:v>52.595833333333324</c:v>
              </c:pt>
              <c:pt idx="33">
                <c:v>51.895833333333321</c:v>
              </c:pt>
              <c:pt idx="34">
                <c:v>53.11249999999999</c:v>
              </c:pt>
              <c:pt idx="35">
                <c:v>54.429166666666653</c:v>
              </c:pt>
              <c:pt idx="36">
                <c:v>55.212499999999984</c:v>
              </c:pt>
              <c:pt idx="37">
                <c:v>54.495833333333316</c:v>
              </c:pt>
              <c:pt idx="38">
                <c:v>51.479166666666657</c:v>
              </c:pt>
              <c:pt idx="39">
                <c:v>48.979166666666657</c:v>
              </c:pt>
              <c:pt idx="40">
                <c:v>46.579166666666652</c:v>
              </c:pt>
              <c:pt idx="41">
                <c:v>46.162499999999987</c:v>
              </c:pt>
              <c:pt idx="42">
                <c:v>45.145833333333314</c:v>
              </c:pt>
              <c:pt idx="43">
                <c:v>43.279166666666661</c:v>
              </c:pt>
              <c:pt idx="44">
                <c:v>40.962499999999984</c:v>
              </c:pt>
              <c:pt idx="45">
                <c:v>40.245833333333316</c:v>
              </c:pt>
              <c:pt idx="46">
                <c:v>40.245833333333316</c:v>
              </c:pt>
              <c:pt idx="47">
                <c:v>40.262499999999989</c:v>
              </c:pt>
              <c:pt idx="48">
                <c:v>39.279166666666661</c:v>
              </c:pt>
              <c:pt idx="49">
                <c:v>38.912499999999994</c:v>
              </c:pt>
              <c:pt idx="50">
                <c:v>41.462499999999991</c:v>
              </c:pt>
              <c:pt idx="51">
                <c:v>42.295833333333327</c:v>
              </c:pt>
              <c:pt idx="52">
                <c:v>41.845833333333324</c:v>
              </c:pt>
              <c:pt idx="53">
                <c:v>41.295833333333327</c:v>
              </c:pt>
              <c:pt idx="54">
                <c:v>41.512499999999996</c:v>
              </c:pt>
              <c:pt idx="55">
                <c:v>43.045833333333327</c:v>
              </c:pt>
              <c:pt idx="56">
                <c:v>43.629166666666663</c:v>
              </c:pt>
              <c:pt idx="57">
                <c:v>44.912499999999994</c:v>
              </c:pt>
              <c:pt idx="58">
                <c:v>45.595833333333324</c:v>
              </c:pt>
              <c:pt idx="59">
                <c:v>46.22916666666665</c:v>
              </c:pt>
              <c:pt idx="60">
                <c:v>47.545833333333313</c:v>
              </c:pt>
              <c:pt idx="61">
                <c:v>48.72916666666665</c:v>
              </c:pt>
              <c:pt idx="62">
                <c:v>47.562499999999979</c:v>
              </c:pt>
              <c:pt idx="63">
                <c:v>46.079166666666652</c:v>
              </c:pt>
              <c:pt idx="64">
                <c:v>46.352777777777767</c:v>
              </c:pt>
              <c:pt idx="65">
                <c:v>48.093055555555544</c:v>
              </c:pt>
              <c:pt idx="66">
                <c:v>50.816666666666663</c:v>
              </c:pt>
              <c:pt idx="67">
                <c:v>49.333333333333336</c:v>
              </c:pt>
              <c:pt idx="68">
                <c:v>45.483333333333327</c:v>
              </c:pt>
              <c:pt idx="69">
                <c:v>45.29999999999999</c:v>
              </c:pt>
              <c:pt idx="70">
                <c:v>51.849999999999994</c:v>
              </c:pt>
              <c:pt idx="71">
                <c:v>61.083333333333336</c:v>
              </c:pt>
              <c:pt idx="72">
                <c:v>68.899999999999991</c:v>
              </c:pt>
              <c:pt idx="73">
                <c:v>76.099999999999994</c:v>
              </c:pt>
              <c:pt idx="74">
                <c:v>79.783333333333317</c:v>
              </c:pt>
              <c:pt idx="75">
                <c:v>78.400000000000006</c:v>
              </c:pt>
              <c:pt idx="76">
                <c:v>73.800000000000011</c:v>
              </c:pt>
              <c:pt idx="77">
                <c:v>69.983333333333334</c:v>
              </c:pt>
              <c:pt idx="78">
                <c:v>64.083333333333329</c:v>
              </c:pt>
              <c:pt idx="79">
                <c:v>57.733333333333327</c:v>
              </c:pt>
              <c:pt idx="80">
                <c:v>52.5</c:v>
              </c:pt>
              <c:pt idx="81">
                <c:v>50.25</c:v>
              </c:pt>
              <c:pt idx="82">
                <c:v>51.35</c:v>
              </c:pt>
              <c:pt idx="83">
                <c:v>54.266666666666673</c:v>
              </c:pt>
              <c:pt idx="84">
                <c:v>56.04999999999999</c:v>
              </c:pt>
              <c:pt idx="85">
                <c:v>56.666666666666664</c:v>
              </c:pt>
              <c:pt idx="86">
                <c:v>56.016666666666659</c:v>
              </c:pt>
              <c:pt idx="87">
                <c:v>55.383333333333333</c:v>
              </c:pt>
              <c:pt idx="88">
                <c:v>54.616666666666667</c:v>
              </c:pt>
              <c:pt idx="89">
                <c:v>54.866666666666667</c:v>
              </c:pt>
              <c:pt idx="90">
                <c:v>56.566666666666663</c:v>
              </c:pt>
              <c:pt idx="91">
                <c:v>55.5</c:v>
              </c:pt>
              <c:pt idx="92">
                <c:v>52.483333333333327</c:v>
              </c:pt>
              <c:pt idx="93">
                <c:v>53.733333333333327</c:v>
              </c:pt>
              <c:pt idx="94">
                <c:v>57.099999999999994</c:v>
              </c:pt>
              <c:pt idx="95">
                <c:v>62.266666666666673</c:v>
              </c:pt>
              <c:pt idx="96">
                <c:v>63.316666666666663</c:v>
              </c:pt>
              <c:pt idx="97">
                <c:v>62.1</c:v>
              </c:pt>
              <c:pt idx="98">
                <c:v>60.6</c:v>
              </c:pt>
              <c:pt idx="99">
                <c:v>60.933333333333337</c:v>
              </c:pt>
              <c:pt idx="100">
                <c:v>61.916666666666664</c:v>
              </c:pt>
              <c:pt idx="101">
                <c:v>63.533333333333324</c:v>
              </c:pt>
              <c:pt idx="102">
                <c:v>63.216666666666661</c:v>
              </c:pt>
              <c:pt idx="103">
                <c:v>63.733333333333327</c:v>
              </c:pt>
              <c:pt idx="104">
                <c:v>64.566666666666663</c:v>
              </c:pt>
              <c:pt idx="105">
                <c:v>67.133333333333326</c:v>
              </c:pt>
              <c:pt idx="106">
                <c:v>70.666666666666671</c:v>
              </c:pt>
              <c:pt idx="107">
                <c:v>72.84999999999998</c:v>
              </c:pt>
              <c:pt idx="108">
                <c:v>74.05</c:v>
              </c:pt>
              <c:pt idx="109">
                <c:v>74.483333333333334</c:v>
              </c:pt>
              <c:pt idx="110">
                <c:v>74.466666666666669</c:v>
              </c:pt>
              <c:pt idx="111">
                <c:v>72.816666666666663</c:v>
              </c:pt>
              <c:pt idx="112">
                <c:v>71.533333333333317</c:v>
              </c:pt>
              <c:pt idx="113">
                <c:v>69.849999999999994</c:v>
              </c:pt>
              <c:pt idx="114">
                <c:v>68.983333333333334</c:v>
              </c:pt>
              <c:pt idx="115">
                <c:v>67.2</c:v>
              </c:pt>
              <c:pt idx="116">
                <c:v>67.983333333333334</c:v>
              </c:pt>
              <c:pt idx="117">
                <c:v>70.95</c:v>
              </c:pt>
              <c:pt idx="118">
                <c:v>72.88333333333334</c:v>
              </c:pt>
              <c:pt idx="119">
                <c:v>74.11666666666666</c:v>
              </c:pt>
              <c:pt idx="120">
                <c:v>72.850000000000009</c:v>
              </c:pt>
              <c:pt idx="121">
                <c:v>71.95</c:v>
              </c:pt>
              <c:pt idx="122">
                <c:v>70.683333333333337</c:v>
              </c:pt>
              <c:pt idx="123">
                <c:v>68.983333333333334</c:v>
              </c:pt>
              <c:pt idx="124">
                <c:v>68.550000000000011</c:v>
              </c:pt>
              <c:pt idx="125">
                <c:v>66.95</c:v>
              </c:pt>
              <c:pt idx="126">
                <c:v>63.983333333333341</c:v>
              </c:pt>
              <c:pt idx="127">
                <c:v>58.033333333333331</c:v>
              </c:pt>
              <c:pt idx="128">
                <c:v>50.883333333333333</c:v>
              </c:pt>
              <c:pt idx="129">
                <c:v>46.35</c:v>
              </c:pt>
              <c:pt idx="130">
                <c:v>43.116666666666674</c:v>
              </c:pt>
              <c:pt idx="131">
                <c:v>39.833333333333336</c:v>
              </c:pt>
              <c:pt idx="132">
                <c:v>32.65</c:v>
              </c:pt>
              <c:pt idx="133">
                <c:v>24.883333333333336</c:v>
              </c:pt>
              <c:pt idx="134">
                <c:v>22.150000000000002</c:v>
              </c:pt>
              <c:pt idx="135">
                <c:v>22.25</c:v>
              </c:pt>
              <c:pt idx="136">
                <c:v>21.766666666666666</c:v>
              </c:pt>
              <c:pt idx="137">
                <c:v>16.816666666666666</c:v>
              </c:pt>
              <c:pt idx="138">
                <c:v>13.066666666666668</c:v>
              </c:pt>
              <c:pt idx="139">
                <c:v>12.5</c:v>
              </c:pt>
              <c:pt idx="140">
                <c:v>13.416666666666666</c:v>
              </c:pt>
              <c:pt idx="141">
                <c:v>14.199999999999998</c:v>
              </c:pt>
              <c:pt idx="142">
                <c:v>12.816666666666665</c:v>
              </c:pt>
              <c:pt idx="143">
                <c:v>13.666666666666666</c:v>
              </c:pt>
              <c:pt idx="144">
                <c:v>14.433333333333335</c:v>
              </c:pt>
              <c:pt idx="145">
                <c:v>15.516666666666671</c:v>
              </c:pt>
              <c:pt idx="146">
                <c:v>12.366666666666667</c:v>
              </c:pt>
              <c:pt idx="147">
                <c:v>12.816666666666668</c:v>
              </c:pt>
              <c:pt idx="148">
                <c:v>12.649999999999999</c:v>
              </c:pt>
              <c:pt idx="149">
                <c:v>12.433333333333332</c:v>
              </c:pt>
              <c:pt idx="150">
                <c:v>9.3833333333333346</c:v>
              </c:pt>
              <c:pt idx="151">
                <c:v>7.0500000000000007</c:v>
              </c:pt>
            </c:numLit>
          </c:val>
          <c:smooth val="0"/>
        </c:ser>
        <c:ser>
          <c:idx val="1"/>
          <c:order val="1"/>
          <c:tx>
            <c:v>iconfianca</c:v>
          </c:tx>
          <c:spPr>
            <a:ln w="25400">
              <a:solidFill>
                <a:schemeClr val="accent2"/>
              </a:solidFill>
              <a:prstDash val="solid"/>
            </a:ln>
          </c:spPr>
          <c:marker>
            <c:symbol val="none"/>
          </c:marker>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-36.239583333333329</c:v>
              </c:pt>
              <c:pt idx="1">
                <c:v>-37.539583333333326</c:v>
              </c:pt>
              <c:pt idx="2">
                <c:v>-39.53125</c:v>
              </c:pt>
              <c:pt idx="3">
                <c:v>-40.222916666666663</c:v>
              </c:pt>
              <c:pt idx="4">
                <c:v>-39.418749999999996</c:v>
              </c:pt>
              <c:pt idx="5">
                <c:v>-37.381250000000001</c:v>
              </c:pt>
              <c:pt idx="6">
                <c:v>-35.293749999999996</c:v>
              </c:pt>
              <c:pt idx="7">
                <c:v>-33.797916666666659</c:v>
              </c:pt>
              <c:pt idx="8">
                <c:v>-32.797916666666666</c:v>
              </c:pt>
              <c:pt idx="9">
                <c:v>-30.327083333333331</c:v>
              </c:pt>
              <c:pt idx="10">
                <c:v>-29.356249999999999</c:v>
              </c:pt>
              <c:pt idx="11">
                <c:v>-28.485416666666662</c:v>
              </c:pt>
              <c:pt idx="12">
                <c:v>-29.993749999999995</c:v>
              </c:pt>
              <c:pt idx="13">
                <c:v>-30.02291666666666</c:v>
              </c:pt>
              <c:pt idx="14">
                <c:v>-30.268749999999994</c:v>
              </c:pt>
              <c:pt idx="15">
                <c:v>-30.768749999999994</c:v>
              </c:pt>
              <c:pt idx="16">
                <c:v>-30.706249999999994</c:v>
              </c:pt>
              <c:pt idx="17">
                <c:v>-29.318749999999994</c:v>
              </c:pt>
              <c:pt idx="18">
                <c:v>-27.193749999999994</c:v>
              </c:pt>
              <c:pt idx="19">
                <c:v>-25.756249999999998</c:v>
              </c:pt>
              <c:pt idx="20">
                <c:v>-25.877083333333331</c:v>
              </c:pt>
              <c:pt idx="21">
                <c:v>-27.085416666666664</c:v>
              </c:pt>
              <c:pt idx="22">
                <c:v>-28.668749999999992</c:v>
              </c:pt>
              <c:pt idx="23">
                <c:v>-30.164583333333326</c:v>
              </c:pt>
              <c:pt idx="24">
                <c:v>-30.822916666666657</c:v>
              </c:pt>
              <c:pt idx="25">
                <c:v>-30.281249999999996</c:v>
              </c:pt>
              <c:pt idx="26">
                <c:v>-28.243749999999995</c:v>
              </c:pt>
              <c:pt idx="27">
                <c:v>-25.668749999999992</c:v>
              </c:pt>
              <c:pt idx="28">
                <c:v>-24.389583333333331</c:v>
              </c:pt>
              <c:pt idx="29">
                <c:v>-27.602083333333329</c:v>
              </c:pt>
              <c:pt idx="30">
                <c:v>-32.056249999999999</c:v>
              </c:pt>
              <c:pt idx="31">
                <c:v>-35.702083333333327</c:v>
              </c:pt>
              <c:pt idx="32">
                <c:v>-35.910416666666663</c:v>
              </c:pt>
              <c:pt idx="33">
                <c:v>-35.272916666666667</c:v>
              </c:pt>
              <c:pt idx="34">
                <c:v>-34.977083333333326</c:v>
              </c:pt>
              <c:pt idx="35">
                <c:v>-34.947916666666657</c:v>
              </c:pt>
              <c:pt idx="36">
                <c:v>-35.168749999999996</c:v>
              </c:pt>
              <c:pt idx="37">
                <c:v>-34.039583333333333</c:v>
              </c:pt>
              <c:pt idx="38">
                <c:v>-31.785416666666666</c:v>
              </c:pt>
              <c:pt idx="39">
                <c:v>-30.131249999999998</c:v>
              </c:pt>
              <c:pt idx="40">
                <c:v>-29.806249999999995</c:v>
              </c:pt>
              <c:pt idx="41">
                <c:v>-30.181249999999995</c:v>
              </c:pt>
              <c:pt idx="42">
                <c:v>-29.764583333333331</c:v>
              </c:pt>
              <c:pt idx="43">
                <c:v>-28.02291666666666</c:v>
              </c:pt>
              <c:pt idx="44">
                <c:v>-25.864583333333332</c:v>
              </c:pt>
              <c:pt idx="45">
                <c:v>-24.643749999999997</c:v>
              </c:pt>
              <c:pt idx="46">
                <c:v>-24.952083333333331</c:v>
              </c:pt>
              <c:pt idx="47">
                <c:v>-25.010416666666668</c:v>
              </c:pt>
              <c:pt idx="48">
                <c:v>-25.331250000000001</c:v>
              </c:pt>
              <c:pt idx="49">
                <c:v>-25.393750000000001</c:v>
              </c:pt>
              <c:pt idx="50">
                <c:v>-27.193749999999998</c:v>
              </c:pt>
              <c:pt idx="51">
                <c:v>-27.40625</c:v>
              </c:pt>
              <c:pt idx="52">
                <c:v>-27.014583333333331</c:v>
              </c:pt>
              <c:pt idx="53">
                <c:v>-26.847916666666663</c:v>
              </c:pt>
              <c:pt idx="54">
                <c:v>-27.189583333333331</c:v>
              </c:pt>
              <c:pt idx="55">
                <c:v>-28.572916666666668</c:v>
              </c:pt>
              <c:pt idx="56">
                <c:v>-29.514583333333331</c:v>
              </c:pt>
              <c:pt idx="57">
                <c:v>-30.772916666666664</c:v>
              </c:pt>
              <c:pt idx="58">
                <c:v>-31.893749999999994</c:v>
              </c:pt>
              <c:pt idx="59">
                <c:v>-33.239583333333329</c:v>
              </c:pt>
              <c:pt idx="60">
                <c:v>-35.439583333333324</c:v>
              </c:pt>
              <c:pt idx="61">
                <c:v>-36.52291666666666</c:v>
              </c:pt>
              <c:pt idx="62">
                <c:v>-36.918749999999996</c:v>
              </c:pt>
              <c:pt idx="63">
                <c:v>-35.77708333333333</c:v>
              </c:pt>
              <c:pt idx="64">
                <c:v>-35.298611111111107</c:v>
              </c:pt>
              <c:pt idx="65">
                <c:v>-37.486805555555556</c:v>
              </c:pt>
              <c:pt idx="66">
                <c:v>-40.291666666666664</c:v>
              </c:pt>
              <c:pt idx="67">
                <c:v>-40.491666666666667</c:v>
              </c:pt>
              <c:pt idx="68">
                <c:v>-36.5</c:v>
              </c:pt>
              <c:pt idx="69">
                <c:v>-35.287500000000001</c:v>
              </c:pt>
              <c:pt idx="70">
                <c:v>-37.529166666666669</c:v>
              </c:pt>
              <c:pt idx="71">
                <c:v>-42.662500000000001</c:v>
              </c:pt>
              <c:pt idx="72">
                <c:v>-46.0625</c:v>
              </c:pt>
              <c:pt idx="73">
                <c:v>-49.995833333333337</c:v>
              </c:pt>
              <c:pt idx="74">
                <c:v>-51.020833333333336</c:v>
              </c:pt>
              <c:pt idx="75">
                <c:v>-49.458333333333336</c:v>
              </c:pt>
              <c:pt idx="76">
                <c:v>-46.212500000000006</c:v>
              </c:pt>
              <c:pt idx="77">
                <c:v>-43.454166666666673</c:v>
              </c:pt>
              <c:pt idx="78">
                <c:v>-39.333333333333336</c:v>
              </c:pt>
              <c:pt idx="79">
                <c:v>-34.333333333333329</c:v>
              </c:pt>
              <c:pt idx="80">
                <c:v>-29.487500000000001</c:v>
              </c:pt>
              <c:pt idx="81">
                <c:v>-27</c:v>
              </c:pt>
              <c:pt idx="82">
                <c:v>-27.350000000000005</c:v>
              </c:pt>
              <c:pt idx="83">
                <c:v>-30.037500000000005</c:v>
              </c:pt>
              <c:pt idx="84">
                <c:v>-32.266666666666673</c:v>
              </c:pt>
              <c:pt idx="85">
                <c:v>-34.37916666666667</c:v>
              </c:pt>
              <c:pt idx="86">
                <c:v>-37.024999999999999</c:v>
              </c:pt>
              <c:pt idx="87">
                <c:v>-36.670833333333327</c:v>
              </c:pt>
              <c:pt idx="88">
                <c:v>-38.324999999999996</c:v>
              </c:pt>
              <c:pt idx="89">
                <c:v>-40.083333333333336</c:v>
              </c:pt>
              <c:pt idx="90">
                <c:v>-41.958333333333336</c:v>
              </c:pt>
              <c:pt idx="91">
                <c:v>-40.354166666666664</c:v>
              </c:pt>
              <c:pt idx="92">
                <c:v>-37.424999999999997</c:v>
              </c:pt>
              <c:pt idx="93">
                <c:v>-40.012499999999996</c:v>
              </c:pt>
              <c:pt idx="94">
                <c:v>-44.875</c:v>
              </c:pt>
              <c:pt idx="95">
                <c:v>-50.158333333333331</c:v>
              </c:pt>
              <c:pt idx="96">
                <c:v>-50.641666666666673</c:v>
              </c:pt>
              <c:pt idx="97">
                <c:v>-49.066666666666663</c:v>
              </c:pt>
              <c:pt idx="98">
                <c:v>-48.404166666666669</c:v>
              </c:pt>
              <c:pt idx="99">
                <c:v>-49.470833333333331</c:v>
              </c:pt>
              <c:pt idx="100">
                <c:v>-50.274999999999999</c:v>
              </c:pt>
              <c:pt idx="101">
                <c:v>-50.666666666666657</c:v>
              </c:pt>
              <c:pt idx="102">
                <c:v>-49.120833333333337</c:v>
              </c:pt>
              <c:pt idx="103">
                <c:v>-49.129166666666663</c:v>
              </c:pt>
              <c:pt idx="104">
                <c:v>-50.8125</c:v>
              </c:pt>
              <c:pt idx="105">
                <c:v>-52.954166666666673</c:v>
              </c:pt>
              <c:pt idx="106">
                <c:v>-55.954166666666673</c:v>
              </c:pt>
              <c:pt idx="107">
                <c:v>-56.795833333333327</c:v>
              </c:pt>
              <c:pt idx="108">
                <c:v>-57.054166666666667</c:v>
              </c:pt>
              <c:pt idx="109">
                <c:v>-55.787500000000001</c:v>
              </c:pt>
              <c:pt idx="110">
                <c:v>-54.491666666666674</c:v>
              </c:pt>
              <c:pt idx="111">
                <c:v>-53.329166666666673</c:v>
              </c:pt>
              <c:pt idx="112">
                <c:v>-52.604166666666664</c:v>
              </c:pt>
              <c:pt idx="113">
                <c:v>-51.537500000000001</c:v>
              </c:pt>
              <c:pt idx="114">
                <c:v>-50.375</c:v>
              </c:pt>
              <c:pt idx="115">
                <c:v>-49.225000000000001</c:v>
              </c:pt>
              <c:pt idx="116">
                <c:v>-51.445833333333333</c:v>
              </c:pt>
              <c:pt idx="117">
                <c:v>-55.279166666666669</c:v>
              </c:pt>
              <c:pt idx="118">
                <c:v>-58.966666666666669</c:v>
              </c:pt>
              <c:pt idx="119">
                <c:v>-59.766666666666673</c:v>
              </c:pt>
              <c:pt idx="120">
                <c:v>-58.662500000000001</c:v>
              </c:pt>
              <c:pt idx="121">
                <c:v>-56.329166666666673</c:v>
              </c:pt>
              <c:pt idx="122">
                <c:v>-55.341666666666669</c:v>
              </c:pt>
              <c:pt idx="123">
                <c:v>-54.179166666666667</c:v>
              </c:pt>
              <c:pt idx="124">
                <c:v>-54.99583333333333</c:v>
              </c:pt>
              <c:pt idx="125">
                <c:v>-53.875</c:v>
              </c:pt>
              <c:pt idx="126">
                <c:v>-52.733333333333327</c:v>
              </c:pt>
              <c:pt idx="127">
                <c:v>-49.012499999999996</c:v>
              </c:pt>
              <c:pt idx="128">
                <c:v>-45.279166666666669</c:v>
              </c:pt>
              <c:pt idx="129">
                <c:v>-42.833333333333336</c:v>
              </c:pt>
              <c:pt idx="130">
                <c:v>-41.824999999999996</c:v>
              </c:pt>
              <c:pt idx="131">
                <c:v>-40.4375</c:v>
              </c:pt>
              <c:pt idx="132">
                <c:v>-36.6875</c:v>
              </c:pt>
              <c:pt idx="133">
                <c:v>-32.56666666666667</c:v>
              </c:pt>
              <c:pt idx="134">
                <c:v>-30.733333333333334</c:v>
              </c:pt>
              <c:pt idx="135">
                <c:v>-30.258333333333336</c:v>
              </c:pt>
              <c:pt idx="136">
                <c:v>-29.387500000000003</c:v>
              </c:pt>
              <c:pt idx="137">
                <c:v>-27.616666666666671</c:v>
              </c:pt>
              <c:pt idx="138">
                <c:v>-25.324999999999999</c:v>
              </c:pt>
              <c:pt idx="139">
                <c:v>-25.5</c:v>
              </c:pt>
              <c:pt idx="140">
                <c:v>-24.595833333333331</c:v>
              </c:pt>
              <c:pt idx="141">
                <c:v>-23.991666666666664</c:v>
              </c:pt>
              <c:pt idx="142">
                <c:v>-22.270833333333332</c:v>
              </c:pt>
              <c:pt idx="143">
                <c:v>-22.345833333333331</c:v>
              </c:pt>
              <c:pt idx="144">
                <c:v>-21.900000000000002</c:v>
              </c:pt>
              <c:pt idx="145">
                <c:v>-21.212500000000002</c:v>
              </c:pt>
              <c:pt idx="146">
                <c:v>-19.216666666666669</c:v>
              </c:pt>
              <c:pt idx="147">
                <c:v>-19.370833333333334</c:v>
              </c:pt>
              <c:pt idx="148">
                <c:v>-19.654166666666665</c:v>
              </c:pt>
              <c:pt idx="149">
                <c:v>-19.975000000000001</c:v>
              </c:pt>
              <c:pt idx="150">
                <c:v>-19.029166666666669</c:v>
              </c:pt>
              <c:pt idx="151">
                <c:v>-18.070833333333336</c:v>
              </c:pt>
            </c:numLit>
          </c:val>
          <c:smooth val="0"/>
        </c:ser>
        <c:dLbls>
          <c:showLegendKey val="0"/>
          <c:showVal val="0"/>
          <c:showCatName val="0"/>
          <c:showSerName val="0"/>
          <c:showPercent val="0"/>
          <c:showBubbleSize val="0"/>
        </c:dLbls>
        <c:marker val="1"/>
        <c:smooth val="0"/>
        <c:axId val="139162752"/>
        <c:axId val="139164288"/>
      </c:lineChart>
      <c:catAx>
        <c:axId val="1391627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164288"/>
        <c:crosses val="autoZero"/>
        <c:auto val="1"/>
        <c:lblAlgn val="ctr"/>
        <c:lblOffset val="100"/>
        <c:tickLblSkip val="6"/>
        <c:tickMarkSkip val="1"/>
        <c:noMultiLvlLbl val="0"/>
      </c:catAx>
      <c:valAx>
        <c:axId val="13916428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16275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pt idx="160">
                <c:v> </c:v>
              </c:pt>
              <c:pt idx="161">
                <c:v> </c:v>
              </c:pt>
              <c:pt idx="162">
                <c:v> </c:v>
              </c:pt>
              <c:pt idx="163">
                <c:v> </c:v>
              </c:pt>
              <c:pt idx="164">
                <c:v> </c:v>
              </c:pt>
            </c:strLit>
          </c:cat>
          <c:val>
            <c:numLit>
              <c:formatCode>0.0</c:formatCode>
              <c:ptCount val="156"/>
              <c:pt idx="0">
                <c:v>-0.45988461857662777</c:v>
              </c:pt>
              <c:pt idx="1">
                <c:v>-0.30107414288695034</c:v>
              </c:pt>
              <c:pt idx="2">
                <c:v>-0.44786129659744112</c:v>
              </c:pt>
              <c:pt idx="3">
                <c:v>-0.38565081988253641</c:v>
              </c:pt>
              <c:pt idx="4">
                <c:v>-0.63236024303255434</c:v>
              </c:pt>
              <c:pt idx="5">
                <c:v>-0.54796115687409452</c:v>
              </c:pt>
              <c:pt idx="6">
                <c:v>-0.47143109103220532</c:v>
              </c:pt>
              <c:pt idx="7">
                <c:v>-0.19431545433580624</c:v>
              </c:pt>
              <c:pt idx="8">
                <c:v>3.7878762678827255E-2</c:v>
              </c:pt>
              <c:pt idx="9">
                <c:v>0.34400818747993678</c:v>
              </c:pt>
              <c:pt idx="10">
                <c:v>0.44432566544876634</c:v>
              </c:pt>
              <c:pt idx="11">
                <c:v>0.45867107081626979</c:v>
              </c:pt>
              <c:pt idx="12">
                <c:v>0.36118558351090435</c:v>
              </c:pt>
              <c:pt idx="13">
                <c:v>0.33130607470457235</c:v>
              </c:pt>
              <c:pt idx="14">
                <c:v>0.36274883239184702</c:v>
              </c:pt>
              <c:pt idx="15">
                <c:v>0.53360598178318841</c:v>
              </c:pt>
              <c:pt idx="16">
                <c:v>0.85092567753081649</c:v>
              </c:pt>
              <c:pt idx="17">
                <c:v>1.0531390322642447</c:v>
              </c:pt>
              <c:pt idx="18">
                <c:v>1.1667935213475453</c:v>
              </c:pt>
              <c:pt idx="19">
                <c:v>1.2027838842503544</c:v>
              </c:pt>
              <c:pt idx="20">
                <c:v>1.2400785304241475</c:v>
              </c:pt>
              <c:pt idx="21">
                <c:v>1.163264220950496</c:v>
              </c:pt>
              <c:pt idx="22">
                <c:v>0.91761388502491192</c:v>
              </c:pt>
              <c:pt idx="23">
                <c:v>0.68035827067438426</c:v>
              </c:pt>
              <c:pt idx="24">
                <c:v>0.6065541264805191</c:v>
              </c:pt>
              <c:pt idx="25">
                <c:v>0.692752254755576</c:v>
              </c:pt>
              <c:pt idx="26">
                <c:v>0.86215088498665104</c:v>
              </c:pt>
              <c:pt idx="27">
                <c:v>0.89125112815291629</c:v>
              </c:pt>
              <c:pt idx="28">
                <c:v>0.86366585962651299</c:v>
              </c:pt>
              <c:pt idx="29">
                <c:v>0.68183715300693482</c:v>
              </c:pt>
              <c:pt idx="30">
                <c:v>0.36370056867233108</c:v>
              </c:pt>
              <c:pt idx="31">
                <c:v>0.17911998649047212</c:v>
              </c:pt>
              <c:pt idx="32">
                <c:v>0.1046034004393577</c:v>
              </c:pt>
              <c:pt idx="33">
                <c:v>0.26524021684902582</c:v>
              </c:pt>
              <c:pt idx="34">
                <c:v>0.16772934186138794</c:v>
              </c:pt>
              <c:pt idx="35">
                <c:v>0.28025613539365818</c:v>
              </c:pt>
              <c:pt idx="36">
                <c:v>0.24819085853226008</c:v>
              </c:pt>
              <c:pt idx="37">
                <c:v>0.50710752587089736</c:v>
              </c:pt>
              <c:pt idx="38">
                <c:v>0.39725941768989015</c:v>
              </c:pt>
              <c:pt idx="39">
                <c:v>0.55555079956494213</c:v>
              </c:pt>
              <c:pt idx="40">
                <c:v>0.43441087267916467</c:v>
              </c:pt>
              <c:pt idx="41">
                <c:v>0.74912314868267793</c:v>
              </c:pt>
              <c:pt idx="42">
                <c:v>0.84063966051968408</c:v>
              </c:pt>
              <c:pt idx="43">
                <c:v>0.99406896236935993</c:v>
              </c:pt>
              <c:pt idx="44">
                <c:v>0.98310167480692556</c:v>
              </c:pt>
              <c:pt idx="45">
                <c:v>1.1457492391605162</c:v>
              </c:pt>
              <c:pt idx="46">
                <c:v>1.156037417584562</c:v>
              </c:pt>
              <c:pt idx="47">
                <c:v>0.9689023107773399</c:v>
              </c:pt>
              <c:pt idx="48">
                <c:v>0.81000995094576356</c:v>
              </c:pt>
              <c:pt idx="49">
                <c:v>0.8911486292194376</c:v>
              </c:pt>
              <c:pt idx="50">
                <c:v>1.1679607249457526</c:v>
              </c:pt>
              <c:pt idx="51">
                <c:v>1.3184181386694256</c:v>
              </c:pt>
              <c:pt idx="52">
                <c:v>1.4683928674034041</c:v>
              </c:pt>
              <c:pt idx="53">
                <c:v>1.5261328333334585</c:v>
              </c:pt>
              <c:pt idx="54">
                <c:v>1.4032826296595655</c:v>
              </c:pt>
              <c:pt idx="55">
                <c:v>1.4043136744136082</c:v>
              </c:pt>
              <c:pt idx="56">
                <c:v>1.4204878329028285</c:v>
              </c:pt>
              <c:pt idx="57">
                <c:v>1.5135740785835965</c:v>
              </c:pt>
              <c:pt idx="58">
                <c:v>1.4642544536239701</c:v>
              </c:pt>
              <c:pt idx="59">
                <c:v>1.3364807477511196</c:v>
              </c:pt>
              <c:pt idx="60">
                <c:v>1.2747778007216817</c:v>
              </c:pt>
              <c:pt idx="61">
                <c:v>1.2622640114531407</c:v>
              </c:pt>
              <c:pt idx="62">
                <c:v>1.4538943721229409</c:v>
              </c:pt>
              <c:pt idx="63">
                <c:v>1.499342674049261</c:v>
              </c:pt>
              <c:pt idx="64">
                <c:v>1.4591849016257885</c:v>
              </c:pt>
              <c:pt idx="65">
                <c:v>1.0607073802929849</c:v>
              </c:pt>
              <c:pt idx="66">
                <c:v>0.74850763748057247</c:v>
              </c:pt>
              <c:pt idx="67">
                <c:v>0.57636105066641141</c:v>
              </c:pt>
              <c:pt idx="68">
                <c:v>0.49717605235368412</c:v>
              </c:pt>
              <c:pt idx="69">
                <c:v>0.19104029036185258</c:v>
              </c:pt>
              <c:pt idx="70">
                <c:v>-0.51387194338927689</c:v>
              </c:pt>
              <c:pt idx="71">
                <c:v>-1.2229809843181358</c:v>
              </c:pt>
              <c:pt idx="72">
                <c:v>-1.7255539240087905</c:v>
              </c:pt>
              <c:pt idx="73">
                <c:v>-2.0998952282934713</c:v>
              </c:pt>
              <c:pt idx="74">
                <c:v>-2.1888410174728627</c:v>
              </c:pt>
              <c:pt idx="75">
                <c:v>-2.2105683642448106</c:v>
              </c:pt>
              <c:pt idx="76">
                <c:v>-1.8167236221521399</c:v>
              </c:pt>
              <c:pt idx="77">
                <c:v>-1.4619549799309164</c:v>
              </c:pt>
              <c:pt idx="78">
                <c:v>-1.0476304121444495</c:v>
              </c:pt>
              <c:pt idx="79">
                <c:v>-0.62384167138675417</c:v>
              </c:pt>
              <c:pt idx="80">
                <c:v>-0.26420354034978022</c:v>
              </c:pt>
              <c:pt idx="81">
                <c:v>7.0124072502758886E-2</c:v>
              </c:pt>
              <c:pt idx="82">
                <c:v>8.1660073816030437E-3</c:v>
              </c:pt>
              <c:pt idx="83">
                <c:v>-0.10833231925474196</c:v>
              </c:pt>
              <c:pt idx="84">
                <c:v>-0.25461171109227992</c:v>
              </c:pt>
              <c:pt idx="85">
                <c:v>-0.31870152695361448</c:v>
              </c:pt>
              <c:pt idx="86">
                <c:v>-0.19914872558561975</c:v>
              </c:pt>
              <c:pt idx="87">
                <c:v>-1.4822665570914106E-2</c:v>
              </c:pt>
              <c:pt idx="88">
                <c:v>0.18120589306790061</c:v>
              </c:pt>
              <c:pt idx="89">
                <c:v>0.25124782978151305</c:v>
              </c:pt>
              <c:pt idx="90">
                <c:v>0.17878305765995031</c:v>
              </c:pt>
              <c:pt idx="91">
                <c:v>0.15730972441021976</c:v>
              </c:pt>
              <c:pt idx="92">
                <c:v>0.15954795621361748</c:v>
              </c:pt>
              <c:pt idx="93">
                <c:v>-4.6927219013575064E-2</c:v>
              </c:pt>
              <c:pt idx="94">
                <c:v>-0.32015450616337365</c:v>
              </c:pt>
              <c:pt idx="95">
                <c:v>-0.80515321257251005</c:v>
              </c:pt>
              <c:pt idx="96">
                <c:v>-0.98251539322998449</c:v>
              </c:pt>
              <c:pt idx="97">
                <c:v>-1.1426940610178959</c:v>
              </c:pt>
              <c:pt idx="98">
                <c:v>-1.1991201639689715</c:v>
              </c:pt>
              <c:pt idx="99">
                <c:v>-1.4179138163607659</c:v>
              </c:pt>
              <c:pt idx="100">
                <c:v>-1.6088017931496783</c:v>
              </c:pt>
              <c:pt idx="101">
                <c:v>-1.7633661844473074</c:v>
              </c:pt>
              <c:pt idx="102">
                <c:v>-1.9086272817563459</c:v>
              </c:pt>
              <c:pt idx="103">
                <c:v>-2.0461146672846087</c:v>
              </c:pt>
              <c:pt idx="104">
                <c:v>-2.2677958588883742</c:v>
              </c:pt>
              <c:pt idx="105">
                <c:v>-2.5239352846083789</c:v>
              </c:pt>
              <c:pt idx="106">
                <c:v>-2.9727060499657769</c:v>
              </c:pt>
              <c:pt idx="107">
                <c:v>-3.4041534285672359</c:v>
              </c:pt>
              <c:pt idx="108">
                <c:v>-3.6852841360390158</c:v>
              </c:pt>
              <c:pt idx="109">
                <c:v>-3.8263506014007991</c:v>
              </c:pt>
              <c:pt idx="110">
                <c:v>-3.7947625773962934</c:v>
              </c:pt>
              <c:pt idx="111">
                <c:v>-3.6934068458077896</c:v>
              </c:pt>
              <c:pt idx="112">
                <c:v>-3.6538713101977844</c:v>
              </c:pt>
              <c:pt idx="113">
                <c:v>-3.4881951001756799</c:v>
              </c:pt>
              <c:pt idx="114">
                <c:v>-3.407468659514695</c:v>
              </c:pt>
              <c:pt idx="115">
                <c:v>-3.1275861126742339</c:v>
              </c:pt>
              <c:pt idx="116">
                <c:v>-3.2974202204974072</c:v>
              </c:pt>
              <c:pt idx="117">
                <c:v>-3.6323368736643378</c:v>
              </c:pt>
              <c:pt idx="118">
                <c:v>-3.9399439609108593</c:v>
              </c:pt>
              <c:pt idx="119">
                <c:v>-4.0177762457106168</c:v>
              </c:pt>
              <c:pt idx="120">
                <c:v>-3.9319683193844144</c:v>
              </c:pt>
              <c:pt idx="121">
                <c:v>-3.8402708207019796</c:v>
              </c:pt>
              <c:pt idx="122">
                <c:v>-3.5062890155357835</c:v>
              </c:pt>
              <c:pt idx="123">
                <c:v>-3.2128836617311638</c:v>
              </c:pt>
              <c:pt idx="124">
                <c:v>-2.882983425275778</c:v>
              </c:pt>
              <c:pt idx="125">
                <c:v>-2.6317922433793202</c:v>
              </c:pt>
              <c:pt idx="126">
                <c:v>-2.3412893236730019</c:v>
              </c:pt>
              <c:pt idx="127">
                <c:v>-1.8993557347529211</c:v>
              </c:pt>
              <c:pt idx="128">
                <c:v>-1.580010544165938</c:v>
              </c:pt>
              <c:pt idx="129">
                <c:v>-1.3201577534825613</c:v>
              </c:pt>
              <c:pt idx="130">
                <c:v>-1.1795686425273209</c:v>
              </c:pt>
              <c:pt idx="131">
                <c:v>-1.0144923901494043</c:v>
              </c:pt>
              <c:pt idx="132">
                <c:v>-0.74413719447930027</c:v>
              </c:pt>
              <c:pt idx="133">
                <c:v>-0.50022806584542956</c:v>
              </c:pt>
              <c:pt idx="134">
                <c:v>-0.2348393508886184</c:v>
              </c:pt>
              <c:pt idx="135">
                <c:v>-7.2787690532882809E-2</c:v>
              </c:pt>
              <c:pt idx="136">
                <c:v>0.16193598970770576</c:v>
              </c:pt>
              <c:pt idx="137">
                <c:v>0.39374945714673248</c:v>
              </c:pt>
              <c:pt idx="138">
                <c:v>0.58289540166503429</c:v>
              </c:pt>
              <c:pt idx="139">
                <c:v>0.64691880089339571</c:v>
              </c:pt>
              <c:pt idx="140">
                <c:v>0.58216217635075029</c:v>
              </c:pt>
              <c:pt idx="141">
                <c:v>0.60329105073073253</c:v>
              </c:pt>
              <c:pt idx="142">
                <c:v>0.41697454699128783</c:v>
              </c:pt>
              <c:pt idx="143">
                <c:v>0.21056675679228201</c:v>
              </c:pt>
              <c:pt idx="144">
                <c:v>0.29942624158341891</c:v>
              </c:pt>
              <c:pt idx="145">
                <c:v>0.33712229656336062</c:v>
              </c:pt>
              <c:pt idx="146">
                <c:v>0.67330037523292474</c:v>
              </c:pt>
              <c:pt idx="147">
                <c:v>0.82705620015861114</c:v>
              </c:pt>
              <c:pt idx="148">
                <c:v>1.1641342767407619</c:v>
              </c:pt>
              <c:pt idx="149">
                <c:v>1.3160918264528894</c:v>
              </c:pt>
              <c:pt idx="150">
                <c:v>1.4181796817734929</c:v>
              </c:pt>
              <c:pt idx="151">
                <c:v>1.4458080028451881</c:v>
              </c:pt>
            </c:numLit>
          </c:val>
          <c:smooth val="0"/>
        </c:ser>
        <c:dLbls>
          <c:showLegendKey val="0"/>
          <c:showVal val="0"/>
          <c:showCatName val="0"/>
          <c:showSerName val="1"/>
          <c:showPercent val="0"/>
          <c:showBubbleSize val="0"/>
        </c:dLbls>
        <c:marker val="1"/>
        <c:smooth val="0"/>
        <c:axId val="139472896"/>
        <c:axId val="139474816"/>
      </c:lineChart>
      <c:catAx>
        <c:axId val="1394728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474816"/>
        <c:crosses val="autoZero"/>
        <c:auto val="1"/>
        <c:lblAlgn val="ctr"/>
        <c:lblOffset val="100"/>
        <c:tickLblSkip val="1"/>
        <c:tickMarkSkip val="1"/>
        <c:noMultiLvlLbl val="0"/>
      </c:catAx>
      <c:valAx>
        <c:axId val="1394748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4728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77"/>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17"/>
        </c:manualLayout>
      </c:layout>
      <c:lineChart>
        <c:grouping val="standard"/>
        <c:varyColors val="0"/>
        <c:ser>
          <c:idx val="0"/>
          <c:order val="0"/>
          <c:tx>
            <c:v>dr estrangeiros</c:v>
          </c:tx>
          <c:spPr>
            <a:ln w="25400">
              <a:solidFill>
                <a:schemeClr val="accent2"/>
              </a:solidFill>
              <a:prstDash val="solid"/>
            </a:ln>
          </c:spPr>
          <c:marker>
            <c:symbol val="none"/>
          </c:marker>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0.000</c:formatCode>
              <c:ptCount val="15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numLit>
          </c:val>
          <c:smooth val="0"/>
        </c:ser>
        <c:dLbls>
          <c:showLegendKey val="0"/>
          <c:showVal val="0"/>
          <c:showCatName val="0"/>
          <c:showSerName val="0"/>
          <c:showPercent val="0"/>
          <c:showBubbleSize val="0"/>
        </c:dLbls>
        <c:marker val="1"/>
        <c:smooth val="0"/>
        <c:axId val="139494912"/>
        <c:axId val="139496448"/>
      </c:lineChart>
      <c:catAx>
        <c:axId val="13949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496448"/>
        <c:crosses val="autoZero"/>
        <c:auto val="1"/>
        <c:lblAlgn val="ctr"/>
        <c:lblOffset val="100"/>
        <c:tickLblSkip val="1"/>
        <c:tickMarkSkip val="1"/>
        <c:noMultiLvlLbl val="0"/>
      </c:catAx>
      <c:valAx>
        <c:axId val="13949644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4949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3164057806027257"/>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numLit>
          </c:val>
          <c:smooth val="0"/>
        </c:ser>
        <c:ser>
          <c:idx val="1"/>
          <c:order val="1"/>
          <c:tx>
            <c:v>industria</c:v>
          </c:tx>
          <c:spPr>
            <a:ln w="25400">
              <a:solidFill>
                <a:schemeClr val="tx2"/>
              </a:solidFill>
              <a:prstDash val="solid"/>
            </a:ln>
          </c:spPr>
          <c:marker>
            <c:symbol val="none"/>
          </c:marker>
          <c:dLbls>
            <c:dLbl>
              <c:idx val="3"/>
              <c:layout>
                <c:manualLayout>
                  <c:x val="0.35469025709135765"/>
                  <c:y val="0.24803431829085881"/>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numLit>
          </c:val>
          <c:smooth val="0"/>
        </c:ser>
        <c:ser>
          <c:idx val="2"/>
          <c:order val="2"/>
          <c:tx>
            <c:v>comercio</c:v>
          </c:tx>
          <c:spPr>
            <a:ln w="38100">
              <a:solidFill>
                <a:schemeClr val="accent2"/>
              </a:solidFill>
              <a:prstDash val="solid"/>
            </a:ln>
          </c:spPr>
          <c:marker>
            <c:symbol val="none"/>
          </c:marker>
          <c:dLbls>
            <c:dLbl>
              <c:idx val="21"/>
              <c:layout>
                <c:manualLayout>
                  <c:x val="0.44966069000411091"/>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numLit>
          </c:val>
          <c:smooth val="0"/>
        </c:ser>
        <c:ser>
          <c:idx val="3"/>
          <c:order val="3"/>
          <c:tx>
            <c:v>servicos</c:v>
          </c:tx>
          <c:spPr>
            <a:ln w="25400">
              <a:solidFill>
                <a:srgbClr val="333333"/>
              </a:solidFill>
              <a:prstDash val="solid"/>
            </a:ln>
          </c:spPr>
          <c:marker>
            <c:symbol val="none"/>
          </c:marker>
          <c:dLbls>
            <c:dLbl>
              <c:idx val="20"/>
              <c:layout>
                <c:manualLayout>
                  <c:x val="0.45347626727381968"/>
                  <c:y val="0.2459904608698106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numLit>
          </c:val>
          <c:smooth val="0"/>
        </c:ser>
        <c:dLbls>
          <c:showLegendKey val="0"/>
          <c:showVal val="0"/>
          <c:showCatName val="0"/>
          <c:showSerName val="0"/>
          <c:showPercent val="0"/>
          <c:showBubbleSize val="0"/>
        </c:dLbls>
        <c:marker val="1"/>
        <c:smooth val="0"/>
        <c:axId val="139580928"/>
        <c:axId val="139582464"/>
      </c:lineChart>
      <c:catAx>
        <c:axId val="1395809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582464"/>
        <c:crosses val="autoZero"/>
        <c:auto val="1"/>
        <c:lblAlgn val="ctr"/>
        <c:lblOffset val="100"/>
        <c:tickLblSkip val="6"/>
        <c:tickMarkSkip val="1"/>
        <c:noMultiLvlLbl val="0"/>
      </c:catAx>
      <c:valAx>
        <c:axId val="13958246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58092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703"/>
          <c:y val="4.5197740112994364E-2"/>
        </c:manualLayout>
      </c:layout>
      <c:overlay val="0"/>
      <c:spPr>
        <a:noFill/>
        <a:ln w="25400">
          <a:noFill/>
        </a:ln>
      </c:spPr>
    </c:title>
    <c:autoTitleDeleted val="0"/>
    <c:plotArea>
      <c:layout>
        <c:manualLayout>
          <c:layoutTarget val="inner"/>
          <c:xMode val="edge"/>
          <c:yMode val="edge"/>
          <c:x val="8.8495830152534566E-2"/>
          <c:y val="0.24858894216182748"/>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101"/>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0.000</c:formatCode>
              <c:ptCount val="15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numLit>
          </c:val>
          <c:smooth val="0"/>
        </c:ser>
        <c:dLbls>
          <c:showLegendKey val="0"/>
          <c:showVal val="0"/>
          <c:showCatName val="0"/>
          <c:showSerName val="0"/>
          <c:showPercent val="0"/>
          <c:showBubbleSize val="0"/>
        </c:dLbls>
        <c:marker val="1"/>
        <c:smooth val="0"/>
        <c:axId val="139268096"/>
        <c:axId val="13926963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numLit>
          </c:val>
          <c:smooth val="0"/>
        </c:ser>
        <c:dLbls>
          <c:showLegendKey val="0"/>
          <c:showVal val="0"/>
          <c:showCatName val="0"/>
          <c:showSerName val="0"/>
          <c:showPercent val="0"/>
          <c:showBubbleSize val="0"/>
        </c:dLbls>
        <c:marker val="1"/>
        <c:smooth val="0"/>
        <c:axId val="139271168"/>
        <c:axId val="139289344"/>
      </c:lineChart>
      <c:catAx>
        <c:axId val="1392680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269632"/>
        <c:crosses val="autoZero"/>
        <c:auto val="1"/>
        <c:lblAlgn val="ctr"/>
        <c:lblOffset val="100"/>
        <c:tickLblSkip val="1"/>
        <c:tickMarkSkip val="1"/>
        <c:noMultiLvlLbl val="0"/>
      </c:catAx>
      <c:valAx>
        <c:axId val="13926963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268096"/>
        <c:crosses val="autoZero"/>
        <c:crossBetween val="between"/>
        <c:majorUnit val="100"/>
        <c:minorUnit val="100"/>
      </c:valAx>
      <c:catAx>
        <c:axId val="139271168"/>
        <c:scaling>
          <c:orientation val="minMax"/>
        </c:scaling>
        <c:delete val="1"/>
        <c:axPos val="b"/>
        <c:numFmt formatCode="0.0" sourceLinked="1"/>
        <c:majorTickMark val="out"/>
        <c:minorTickMark val="none"/>
        <c:tickLblPos val="none"/>
        <c:crossAx val="139289344"/>
        <c:crosses val="autoZero"/>
        <c:auto val="1"/>
        <c:lblAlgn val="ctr"/>
        <c:lblOffset val="100"/>
        <c:noMultiLvlLbl val="0"/>
      </c:catAx>
      <c:valAx>
        <c:axId val="13928934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927116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4189088066119395"/>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numLit>
          </c:val>
          <c:smooth val="0"/>
        </c:ser>
        <c:ser>
          <c:idx val="1"/>
          <c:order val="1"/>
          <c:tx>
            <c:v>construcao</c:v>
          </c:tx>
          <c:spPr>
            <a:ln w="25400">
              <a:solidFill>
                <a:schemeClr val="tx2"/>
              </a:solidFill>
              <a:prstDash val="solid"/>
            </a:ln>
          </c:spPr>
          <c:marker>
            <c:symbol val="none"/>
          </c:marker>
          <c:dLbls>
            <c:dLbl>
              <c:idx val="3"/>
              <c:layout>
                <c:manualLayout>
                  <c:x val="0.39377545891869908"/>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numLit>
          </c:val>
          <c:smooth val="0"/>
        </c:ser>
        <c:ser>
          <c:idx val="2"/>
          <c:order val="2"/>
          <c:tx>
            <c:v>comercio</c:v>
          </c:tx>
          <c:spPr>
            <a:ln w="38100">
              <a:solidFill>
                <a:schemeClr val="accent2"/>
              </a:solidFill>
              <a:prstDash val="solid"/>
            </a:ln>
          </c:spPr>
          <c:marker>
            <c:symbol val="none"/>
          </c:marker>
          <c:dLbls>
            <c:dLbl>
              <c:idx val="21"/>
              <c:layout>
                <c:manualLayout>
                  <c:x val="0.45045050219786359"/>
                  <c:y val="0.23694615096189905"/>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numLit>
          </c:val>
          <c:smooth val="0"/>
        </c:ser>
        <c:ser>
          <c:idx val="3"/>
          <c:order val="3"/>
          <c:tx>
            <c:v>servicos</c:v>
          </c:tx>
          <c:spPr>
            <a:ln w="25400">
              <a:solidFill>
                <a:srgbClr val="333333"/>
              </a:solidFill>
              <a:prstDash val="solid"/>
            </a:ln>
          </c:spPr>
          <c:marker>
            <c:symbol val="none"/>
          </c:marker>
          <c:dLbls>
            <c:dLbl>
              <c:idx val="20"/>
              <c:layout>
                <c:manualLayout>
                  <c:x val="0.11421646762239744"/>
                  <c:y val="0.1935813792506705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strLit>
          </c:cat>
          <c:val>
            <c:numLit>
              <c:formatCode>0.0</c:formatCode>
              <c:ptCount val="156"/>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numLit>
          </c:val>
          <c:smooth val="0"/>
        </c:ser>
        <c:dLbls>
          <c:showLegendKey val="0"/>
          <c:showVal val="0"/>
          <c:showCatName val="0"/>
          <c:showSerName val="0"/>
          <c:showPercent val="0"/>
          <c:showBubbleSize val="0"/>
        </c:dLbls>
        <c:marker val="1"/>
        <c:smooth val="0"/>
        <c:axId val="139345280"/>
        <c:axId val="139383936"/>
      </c:lineChart>
      <c:catAx>
        <c:axId val="1393452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9383936"/>
        <c:crosses val="autoZero"/>
        <c:auto val="1"/>
        <c:lblAlgn val="ctr"/>
        <c:lblOffset val="100"/>
        <c:tickLblSkip val="1"/>
        <c:tickMarkSkip val="1"/>
        <c:noMultiLvlLbl val="0"/>
      </c:catAx>
      <c:valAx>
        <c:axId val="139383936"/>
        <c:scaling>
          <c:orientation val="minMax"/>
          <c:max val="2"/>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934528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'9lay_off'!$E$15:$Q$15</c:f>
              <c:numCache>
                <c:formatCode>#,##0</c:formatCode>
                <c:ptCount val="13"/>
                <c:pt idx="0">
                  <c:v>827</c:v>
                </c:pt>
                <c:pt idx="1">
                  <c:v>819</c:v>
                </c:pt>
                <c:pt idx="2">
                  <c:v>740</c:v>
                </c:pt>
                <c:pt idx="3">
                  <c:v>815</c:v>
                </c:pt>
                <c:pt idx="4">
                  <c:v>789</c:v>
                </c:pt>
                <c:pt idx="5">
                  <c:v>881</c:v>
                </c:pt>
                <c:pt idx="6">
                  <c:v>1537</c:v>
                </c:pt>
                <c:pt idx="7">
                  <c:v>1692</c:v>
                </c:pt>
                <c:pt idx="8">
                  <c:v>1473</c:v>
                </c:pt>
                <c:pt idx="9">
                  <c:v>1555</c:v>
                </c:pt>
                <c:pt idx="10">
                  <c:v>1581</c:v>
                </c:pt>
                <c:pt idx="11">
                  <c:v>1528</c:v>
                </c:pt>
                <c:pt idx="12">
                  <c:v>1089</c:v>
                </c:pt>
              </c:numCache>
            </c:numRef>
          </c:val>
        </c:ser>
        <c:dLbls>
          <c:showLegendKey val="0"/>
          <c:showVal val="0"/>
          <c:showCatName val="0"/>
          <c:showSerName val="0"/>
          <c:showPercent val="0"/>
          <c:showBubbleSize val="0"/>
        </c:dLbls>
        <c:gapWidth val="150"/>
        <c:axId val="116085504"/>
        <c:axId val="116087040"/>
      </c:barChart>
      <c:catAx>
        <c:axId val="11608550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6087040"/>
        <c:crosses val="autoZero"/>
        <c:auto val="1"/>
        <c:lblAlgn val="ctr"/>
        <c:lblOffset val="100"/>
        <c:tickLblSkip val="1"/>
        <c:tickMarkSkip val="1"/>
        <c:noMultiLvlLbl val="0"/>
      </c:catAx>
      <c:valAx>
        <c:axId val="1160870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0855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0.83673469387755084</c:v>
                </c:pt>
                <c:pt idx="1">
                  <c:v>0.86885245901639352</c:v>
                </c:pt>
                <c:pt idx="2">
                  <c:v>0.82291666666666674</c:v>
                </c:pt>
                <c:pt idx="3">
                  <c:v>1.0065789473684212</c:v>
                </c:pt>
                <c:pt idx="4">
                  <c:v>1.0261437908496731</c:v>
                </c:pt>
                <c:pt idx="5">
                  <c:v>1.2959183673469385</c:v>
                </c:pt>
                <c:pt idx="6">
                  <c:v>1.2619047619047619</c:v>
                </c:pt>
                <c:pt idx="7">
                  <c:v>1.1650485436893203</c:v>
                </c:pt>
                <c:pt idx="8">
                  <c:v>0.96551724137931028</c:v>
                </c:pt>
                <c:pt idx="9">
                  <c:v>0.86538461538461531</c:v>
                </c:pt>
                <c:pt idx="10">
                  <c:v>0.92857142857142871</c:v>
                </c:pt>
                <c:pt idx="11">
                  <c:v>1.3594470046082949</c:v>
                </c:pt>
                <c:pt idx="12">
                  <c:v>1.0923076923076922</c:v>
                </c:pt>
                <c:pt idx="13">
                  <c:v>0.76415094339622636</c:v>
                </c:pt>
                <c:pt idx="14">
                  <c:v>1.1327433628318584</c:v>
                </c:pt>
                <c:pt idx="15">
                  <c:v>1.2884615384615385</c:v>
                </c:pt>
                <c:pt idx="16">
                  <c:v>0.94230769230769229</c:v>
                </c:pt>
                <c:pt idx="17">
                  <c:v>1.040983606557377</c:v>
                </c:pt>
              </c:numCache>
            </c:numRef>
          </c:val>
        </c:ser>
        <c:dLbls>
          <c:showLegendKey val="0"/>
          <c:showVal val="0"/>
          <c:showCatName val="0"/>
          <c:showSerName val="0"/>
          <c:showPercent val="0"/>
          <c:showBubbleSize val="0"/>
        </c:dLbls>
        <c:axId val="139726208"/>
        <c:axId val="122868864"/>
      </c:radarChart>
      <c:catAx>
        <c:axId val="13972620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22868864"/>
        <c:crosses val="autoZero"/>
        <c:auto val="0"/>
        <c:lblAlgn val="ctr"/>
        <c:lblOffset val="100"/>
        <c:noMultiLvlLbl val="0"/>
      </c:catAx>
      <c:valAx>
        <c:axId val="12286886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972620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116814976"/>
        <c:axId val="116816512"/>
      </c:barChart>
      <c:catAx>
        <c:axId val="1168149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6816512"/>
        <c:crosses val="autoZero"/>
        <c:auto val="1"/>
        <c:lblAlgn val="ctr"/>
        <c:lblOffset val="100"/>
        <c:tickLblSkip val="1"/>
        <c:tickMarkSkip val="1"/>
        <c:noMultiLvlLbl val="0"/>
      </c:catAx>
      <c:valAx>
        <c:axId val="1168165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8149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117508736"/>
        <c:axId val="117510528"/>
      </c:barChart>
      <c:catAx>
        <c:axId val="1175087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7510528"/>
        <c:crosses val="autoZero"/>
        <c:auto val="1"/>
        <c:lblAlgn val="ctr"/>
        <c:lblOffset val="100"/>
        <c:tickLblSkip val="1"/>
        <c:tickMarkSkip val="1"/>
        <c:noMultiLvlLbl val="0"/>
      </c:catAx>
      <c:valAx>
        <c:axId val="1175105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75087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14157824"/>
        <c:axId val="114913280"/>
      </c:barChart>
      <c:catAx>
        <c:axId val="114157824"/>
        <c:scaling>
          <c:orientation val="maxMin"/>
        </c:scaling>
        <c:delete val="0"/>
        <c:axPos val="l"/>
        <c:majorTickMark val="none"/>
        <c:minorTickMark val="none"/>
        <c:tickLblPos val="none"/>
        <c:spPr>
          <a:ln w="3175">
            <a:solidFill>
              <a:srgbClr val="333333"/>
            </a:solidFill>
            <a:prstDash val="solid"/>
          </a:ln>
        </c:spPr>
        <c:crossAx val="114913280"/>
        <c:crosses val="autoZero"/>
        <c:auto val="1"/>
        <c:lblAlgn val="ctr"/>
        <c:lblOffset val="100"/>
        <c:tickMarkSkip val="1"/>
        <c:noMultiLvlLbl val="0"/>
      </c:catAx>
      <c:valAx>
        <c:axId val="1149132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141578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14945024"/>
        <c:axId val="122094336"/>
      </c:barChart>
      <c:catAx>
        <c:axId val="114945024"/>
        <c:scaling>
          <c:orientation val="maxMin"/>
        </c:scaling>
        <c:delete val="0"/>
        <c:axPos val="l"/>
        <c:majorTickMark val="none"/>
        <c:minorTickMark val="none"/>
        <c:tickLblPos val="none"/>
        <c:spPr>
          <a:ln w="3175">
            <a:solidFill>
              <a:srgbClr val="333333"/>
            </a:solidFill>
            <a:prstDash val="solid"/>
          </a:ln>
        </c:spPr>
        <c:crossAx val="122094336"/>
        <c:crosses val="autoZero"/>
        <c:auto val="1"/>
        <c:lblAlgn val="ctr"/>
        <c:lblOffset val="100"/>
        <c:tickMarkSkip val="1"/>
        <c:noMultiLvlLbl val="0"/>
      </c:catAx>
      <c:valAx>
        <c:axId val="1220943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1494502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2109952"/>
        <c:axId val="122111488"/>
      </c:barChart>
      <c:catAx>
        <c:axId val="122109952"/>
        <c:scaling>
          <c:orientation val="maxMin"/>
        </c:scaling>
        <c:delete val="0"/>
        <c:axPos val="l"/>
        <c:majorTickMark val="none"/>
        <c:minorTickMark val="none"/>
        <c:tickLblPos val="none"/>
        <c:spPr>
          <a:ln w="3175">
            <a:solidFill>
              <a:srgbClr val="333333"/>
            </a:solidFill>
            <a:prstDash val="solid"/>
          </a:ln>
        </c:spPr>
        <c:crossAx val="122111488"/>
        <c:crosses val="autoZero"/>
        <c:auto val="1"/>
        <c:lblAlgn val="ctr"/>
        <c:lblOffset val="100"/>
        <c:tickMarkSkip val="1"/>
        <c:noMultiLvlLbl val="0"/>
      </c:catAx>
      <c:valAx>
        <c:axId val="12211148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21099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2130816"/>
        <c:axId val="122132352"/>
      </c:barChart>
      <c:catAx>
        <c:axId val="122130816"/>
        <c:scaling>
          <c:orientation val="maxMin"/>
        </c:scaling>
        <c:delete val="0"/>
        <c:axPos val="l"/>
        <c:majorTickMark val="none"/>
        <c:minorTickMark val="none"/>
        <c:tickLblPos val="none"/>
        <c:spPr>
          <a:ln w="3175">
            <a:solidFill>
              <a:srgbClr val="333333"/>
            </a:solidFill>
            <a:prstDash val="solid"/>
          </a:ln>
        </c:spPr>
        <c:crossAx val="122132352"/>
        <c:crosses val="autoZero"/>
        <c:auto val="1"/>
        <c:lblAlgn val="ctr"/>
        <c:lblOffset val="100"/>
        <c:tickMarkSkip val="1"/>
        <c:noMultiLvlLbl val="0"/>
      </c:catAx>
      <c:valAx>
        <c:axId val="1221323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21308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10.226878512454029</c:v>
                </c:pt>
                <c:pt idx="1">
                  <c:v>7.3232154398163551</c:v>
                </c:pt>
                <c:pt idx="2">
                  <c:v>7.0928477530551648</c:v>
                </c:pt>
                <c:pt idx="3">
                  <c:v>6.2154440105082198</c:v>
                </c:pt>
                <c:pt idx="4">
                  <c:v>2.3113481388186363</c:v>
                </c:pt>
                <c:pt idx="5">
                  <c:v>-7.2901589657945243</c:v>
                </c:pt>
                <c:pt idx="6">
                  <c:v>-5.1053891516319228</c:v>
                </c:pt>
                <c:pt idx="7">
                  <c:v>-4.0174347884849197</c:v>
                </c:pt>
                <c:pt idx="8">
                  <c:v>-4.0094664479533133</c:v>
                </c:pt>
                <c:pt idx="9">
                  <c:v>-3.8870944468493818</c:v>
                </c:pt>
              </c:numCache>
            </c:numRef>
          </c:val>
        </c:ser>
        <c:dLbls>
          <c:showLegendKey val="0"/>
          <c:showVal val="0"/>
          <c:showCatName val="0"/>
          <c:showSerName val="0"/>
          <c:showPercent val="0"/>
          <c:showBubbleSize val="0"/>
        </c:dLbls>
        <c:gapWidth val="80"/>
        <c:axId val="122176640"/>
        <c:axId val="122178176"/>
      </c:barChart>
      <c:catAx>
        <c:axId val="122176640"/>
        <c:scaling>
          <c:orientation val="maxMin"/>
        </c:scaling>
        <c:delete val="0"/>
        <c:axPos val="l"/>
        <c:majorTickMark val="none"/>
        <c:minorTickMark val="none"/>
        <c:tickLblPos val="none"/>
        <c:crossAx val="122178176"/>
        <c:crossesAt val="0"/>
        <c:auto val="1"/>
        <c:lblAlgn val="ctr"/>
        <c:lblOffset val="100"/>
        <c:tickMarkSkip val="1"/>
        <c:noMultiLvlLbl val="0"/>
      </c:catAx>
      <c:valAx>
        <c:axId val="122178176"/>
        <c:scaling>
          <c:orientation val="minMax"/>
        </c:scaling>
        <c:delete val="0"/>
        <c:axPos val="t"/>
        <c:numFmt formatCode="0.0" sourceLinked="1"/>
        <c:majorTickMark val="none"/>
        <c:minorTickMark val="none"/>
        <c:tickLblPos val="none"/>
        <c:spPr>
          <a:ln w="9525">
            <a:noFill/>
          </a:ln>
        </c:spPr>
        <c:crossAx val="12217664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0.45081</cdr:x>
      <cdr:y>0.28336</cdr:y>
    </cdr:from>
    <cdr:to>
      <cdr:x>0.90601</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412703" y="491220"/>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0.29682</cdr:x>
      <cdr:y>0.59577</cdr:y>
    </cdr:from>
    <cdr:to>
      <cdr:x>0.55025</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93016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0.42018</cdr:x>
      <cdr:y>0.38979</cdr:y>
    </cdr:from>
    <cdr:to>
      <cdr:x>0.46988</cdr:x>
      <cdr:y>0.41667</cdr:y>
    </cdr:to>
    <cdr:sp macro="" textlink="">
      <cdr:nvSpPr>
        <cdr:cNvPr id="4" name="Conexão recta unidireccional 3"/>
        <cdr:cNvSpPr/>
      </cdr:nvSpPr>
      <cdr:spPr>
        <a:xfrm xmlns:a="http://schemas.openxmlformats.org/drawingml/2006/main">
          <a:off x="1328727" y="690565"/>
          <a:ext cx="157167"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0.43161</cdr:x>
      <cdr:y>0.38187</cdr:y>
    </cdr:from>
    <cdr:to>
      <cdr:x>0.4446</cdr:x>
      <cdr:y>0.45995</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352550" y="661988"/>
          <a:ext cx="40698" cy="135363"/>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6.bin"/><Relationship Id="rId7" Type="http://schemas.openxmlformats.org/officeDocument/2006/relationships/hyperlink" Target="http://www.gee.min-economia.pt/?cn=7263AAAAAAAAAAAAAAAAAAAA" TargetMode="Externa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7"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91"/>
      <c r="B1" s="288"/>
      <c r="C1" s="288"/>
      <c r="D1" s="288"/>
      <c r="E1" s="823"/>
      <c r="F1" s="288"/>
      <c r="G1" s="288"/>
      <c r="H1" s="288"/>
      <c r="I1" s="288"/>
      <c r="J1" s="288"/>
      <c r="K1" s="288"/>
      <c r="L1" s="288"/>
    </row>
    <row r="2" spans="1:12" ht="17.25" customHeight="1" x14ac:dyDescent="0.2">
      <c r="A2" s="291"/>
      <c r="B2" s="269"/>
      <c r="C2" s="270"/>
      <c r="D2" s="270"/>
      <c r="E2" s="824"/>
      <c r="F2" s="270"/>
      <c r="G2" s="270"/>
      <c r="H2" s="270"/>
      <c r="I2" s="271"/>
      <c r="J2" s="272"/>
      <c r="K2" s="272"/>
      <c r="L2" s="291"/>
    </row>
    <row r="3" spans="1:12" x14ac:dyDescent="0.2">
      <c r="A3" s="291"/>
      <c r="B3" s="269"/>
      <c r="C3" s="270"/>
      <c r="D3" s="270"/>
      <c r="E3" s="824"/>
      <c r="F3" s="270"/>
      <c r="G3" s="270"/>
      <c r="H3" s="270"/>
      <c r="I3" s="271"/>
      <c r="J3" s="269"/>
      <c r="K3" s="272"/>
      <c r="L3" s="291"/>
    </row>
    <row r="4" spans="1:12" ht="33.75" customHeight="1" x14ac:dyDescent="0.2">
      <c r="A4" s="291"/>
      <c r="B4" s="269"/>
      <c r="C4" s="271"/>
      <c r="D4" s="271"/>
      <c r="E4" s="825"/>
      <c r="F4" s="271"/>
      <c r="G4" s="271"/>
      <c r="H4" s="271"/>
      <c r="I4" s="271"/>
      <c r="J4" s="273" t="s">
        <v>35</v>
      </c>
      <c r="K4" s="269"/>
      <c r="L4" s="291"/>
    </row>
    <row r="5" spans="1:12" s="141" customFormat="1" ht="12.75" customHeight="1" x14ac:dyDescent="0.2">
      <c r="A5" s="293"/>
      <c r="B5" s="1340"/>
      <c r="C5" s="1340"/>
      <c r="D5" s="1340"/>
      <c r="E5" s="1340"/>
      <c r="F5" s="288"/>
      <c r="G5" s="274"/>
      <c r="H5" s="274"/>
      <c r="I5" s="274"/>
      <c r="J5" s="275"/>
      <c r="K5" s="276"/>
      <c r="L5" s="291"/>
    </row>
    <row r="6" spans="1:12" ht="12.75" customHeight="1" x14ac:dyDescent="0.2">
      <c r="A6" s="291"/>
      <c r="B6" s="291"/>
      <c r="C6" s="288"/>
      <c r="D6" s="288"/>
      <c r="E6" s="823"/>
      <c r="F6" s="288"/>
      <c r="G6" s="274"/>
      <c r="H6" s="274"/>
      <c r="I6" s="274"/>
      <c r="J6" s="275"/>
      <c r="K6" s="276"/>
      <c r="L6" s="291"/>
    </row>
    <row r="7" spans="1:12" ht="12.75" customHeight="1" x14ac:dyDescent="0.2">
      <c r="A7" s="291"/>
      <c r="B7" s="291"/>
      <c r="C7" s="288"/>
      <c r="D7" s="288"/>
      <c r="E7" s="823"/>
      <c r="F7" s="288"/>
      <c r="G7" s="274"/>
      <c r="H7" s="274"/>
      <c r="I7" s="287"/>
      <c r="J7" s="275"/>
      <c r="K7" s="276"/>
      <c r="L7" s="291"/>
    </row>
    <row r="8" spans="1:12" ht="12.75" customHeight="1" x14ac:dyDescent="0.2">
      <c r="A8" s="291"/>
      <c r="B8" s="291"/>
      <c r="C8" s="288"/>
      <c r="D8" s="288"/>
      <c r="E8" s="823"/>
      <c r="F8" s="288"/>
      <c r="G8" s="274"/>
      <c r="H8" s="274"/>
      <c r="I8" s="287"/>
      <c r="J8" s="275"/>
      <c r="K8" s="276"/>
      <c r="L8" s="291"/>
    </row>
    <row r="9" spans="1:12" ht="12.75" customHeight="1" x14ac:dyDescent="0.2">
      <c r="A9" s="291"/>
      <c r="B9" s="291"/>
      <c r="C9" s="288"/>
      <c r="D9" s="288"/>
      <c r="E9" s="823"/>
      <c r="F9" s="288"/>
      <c r="G9" s="274"/>
      <c r="H9" s="274"/>
      <c r="I9" s="287"/>
      <c r="J9" s="275"/>
      <c r="K9" s="276"/>
      <c r="L9" s="291"/>
    </row>
    <row r="10" spans="1:12" ht="12.75" customHeight="1" x14ac:dyDescent="0.2">
      <c r="A10" s="291"/>
      <c r="B10" s="291"/>
      <c r="C10" s="288"/>
      <c r="D10" s="288"/>
      <c r="E10" s="823"/>
      <c r="F10" s="288"/>
      <c r="G10" s="274"/>
      <c r="H10" s="274"/>
      <c r="I10" s="274"/>
      <c r="J10" s="275"/>
      <c r="K10" s="276"/>
      <c r="L10" s="291"/>
    </row>
    <row r="11" spans="1:12" ht="12.75" customHeight="1" x14ac:dyDescent="0.2">
      <c r="A11" s="291"/>
      <c r="B11" s="291"/>
      <c r="C11" s="288"/>
      <c r="D11" s="288"/>
      <c r="E11" s="823"/>
      <c r="F11" s="288"/>
      <c r="G11" s="274"/>
      <c r="H11" s="274"/>
      <c r="I11" s="274"/>
      <c r="J11" s="275"/>
      <c r="K11" s="276"/>
      <c r="L11" s="291"/>
    </row>
    <row r="12" spans="1:12" ht="12.75" customHeight="1" x14ac:dyDescent="0.2">
      <c r="A12" s="291"/>
      <c r="B12" s="291"/>
      <c r="C12" s="288"/>
      <c r="D12" s="288"/>
      <c r="E12" s="823"/>
      <c r="F12" s="288"/>
      <c r="G12" s="274"/>
      <c r="H12" s="274"/>
      <c r="I12" s="274"/>
      <c r="J12" s="275"/>
      <c r="K12" s="276"/>
      <c r="L12" s="291"/>
    </row>
    <row r="13" spans="1:12" x14ac:dyDescent="0.2">
      <c r="A13" s="291"/>
      <c r="B13" s="291"/>
      <c r="C13" s="288"/>
      <c r="D13" s="288"/>
      <c r="E13" s="823"/>
      <c r="F13" s="288"/>
      <c r="G13" s="274"/>
      <c r="H13" s="274"/>
      <c r="I13" s="274"/>
      <c r="J13" s="275"/>
      <c r="K13" s="276"/>
      <c r="L13" s="291"/>
    </row>
    <row r="14" spans="1:12" x14ac:dyDescent="0.2">
      <c r="A14" s="291"/>
      <c r="B14" s="308" t="s">
        <v>27</v>
      </c>
      <c r="C14" s="306"/>
      <c r="D14" s="306"/>
      <c r="E14" s="826"/>
      <c r="F14" s="288"/>
      <c r="G14" s="274"/>
      <c r="H14" s="274"/>
      <c r="I14" s="274"/>
      <c r="J14" s="275"/>
      <c r="K14" s="276"/>
      <c r="L14" s="291"/>
    </row>
    <row r="15" spans="1:12" ht="13.5" thickBot="1" x14ac:dyDescent="0.25">
      <c r="A15" s="291"/>
      <c r="B15" s="291"/>
      <c r="C15" s="288"/>
      <c r="D15" s="288"/>
      <c r="E15" s="823"/>
      <c r="F15" s="288"/>
      <c r="G15" s="274"/>
      <c r="H15" s="274"/>
      <c r="I15" s="274"/>
      <c r="J15" s="275"/>
      <c r="K15" s="276"/>
      <c r="L15" s="291"/>
    </row>
    <row r="16" spans="1:12" ht="13.5" thickBot="1" x14ac:dyDescent="0.25">
      <c r="A16" s="291"/>
      <c r="B16" s="313"/>
      <c r="C16" s="300" t="s">
        <v>21</v>
      </c>
      <c r="D16" s="300"/>
      <c r="E16" s="827">
        <v>3</v>
      </c>
      <c r="F16" s="288"/>
      <c r="G16" s="274"/>
      <c r="H16" s="274"/>
      <c r="I16" s="274"/>
      <c r="J16" s="275"/>
      <c r="K16" s="276"/>
      <c r="L16" s="291"/>
    </row>
    <row r="17" spans="1:12" ht="13.5" thickBot="1" x14ac:dyDescent="0.25">
      <c r="A17" s="291"/>
      <c r="B17" s="291"/>
      <c r="C17" s="307"/>
      <c r="D17" s="307"/>
      <c r="E17" s="828"/>
      <c r="F17" s="288"/>
      <c r="G17" s="274"/>
      <c r="H17" s="274"/>
      <c r="I17" s="274"/>
      <c r="J17" s="275"/>
      <c r="K17" s="276"/>
      <c r="L17" s="291"/>
    </row>
    <row r="18" spans="1:12" ht="13.5" thickBot="1" x14ac:dyDescent="0.25">
      <c r="A18" s="291"/>
      <c r="B18" s="313"/>
      <c r="C18" s="300" t="s">
        <v>33</v>
      </c>
      <c r="D18" s="300"/>
      <c r="E18" s="829">
        <v>4</v>
      </c>
      <c r="F18" s="288"/>
      <c r="G18" s="274"/>
      <c r="H18" s="274"/>
      <c r="I18" s="274"/>
      <c r="J18" s="275"/>
      <c r="K18" s="276"/>
      <c r="L18" s="291"/>
    </row>
    <row r="19" spans="1:12" ht="13.5" thickBot="1" x14ac:dyDescent="0.25">
      <c r="A19" s="291"/>
      <c r="B19" s="292"/>
      <c r="C19" s="298"/>
      <c r="D19" s="298"/>
      <c r="E19" s="830"/>
      <c r="F19" s="288"/>
      <c r="G19" s="274"/>
      <c r="H19" s="274"/>
      <c r="I19" s="274"/>
      <c r="J19" s="275"/>
      <c r="K19" s="276"/>
      <c r="L19" s="291"/>
    </row>
    <row r="20" spans="1:12" ht="13.5" customHeight="1" thickBot="1" x14ac:dyDescent="0.25">
      <c r="A20" s="291"/>
      <c r="B20" s="312"/>
      <c r="C20" s="1339" t="s">
        <v>32</v>
      </c>
      <c r="D20" s="1337"/>
      <c r="E20" s="829">
        <v>6</v>
      </c>
      <c r="F20" s="288"/>
      <c r="G20" s="274"/>
      <c r="H20" s="274"/>
      <c r="I20" s="274"/>
      <c r="J20" s="275"/>
      <c r="K20" s="276"/>
      <c r="L20" s="291"/>
    </row>
    <row r="21" spans="1:12" x14ac:dyDescent="0.2">
      <c r="A21" s="291"/>
      <c r="B21" s="304"/>
      <c r="C21" s="1332" t="s">
        <v>2</v>
      </c>
      <c r="D21" s="1332"/>
      <c r="E21" s="828">
        <v>6</v>
      </c>
      <c r="F21" s="288"/>
      <c r="G21" s="274"/>
      <c r="H21" s="274"/>
      <c r="I21" s="274"/>
      <c r="J21" s="275"/>
      <c r="K21" s="276"/>
      <c r="L21" s="291"/>
    </row>
    <row r="22" spans="1:12" x14ac:dyDescent="0.2">
      <c r="A22" s="291"/>
      <c r="B22" s="304"/>
      <c r="C22" s="1332" t="s">
        <v>13</v>
      </c>
      <c r="D22" s="1332"/>
      <c r="E22" s="828">
        <v>7</v>
      </c>
      <c r="F22" s="288"/>
      <c r="G22" s="274"/>
      <c r="H22" s="274"/>
      <c r="I22" s="274"/>
      <c r="J22" s="275"/>
      <c r="K22" s="276"/>
      <c r="L22" s="291"/>
    </row>
    <row r="23" spans="1:12" x14ac:dyDescent="0.2">
      <c r="A23" s="291"/>
      <c r="B23" s="304"/>
      <c r="C23" s="1332" t="s">
        <v>7</v>
      </c>
      <c r="D23" s="1332"/>
      <c r="E23" s="828">
        <v>8</v>
      </c>
      <c r="F23" s="288"/>
      <c r="G23" s="274"/>
      <c r="H23" s="274"/>
      <c r="I23" s="274"/>
      <c r="J23" s="275"/>
      <c r="K23" s="276"/>
      <c r="L23" s="291"/>
    </row>
    <row r="24" spans="1:12" x14ac:dyDescent="0.2">
      <c r="A24" s="291"/>
      <c r="B24" s="305"/>
      <c r="C24" s="1332" t="s">
        <v>431</v>
      </c>
      <c r="D24" s="1332"/>
      <c r="E24" s="828">
        <v>9</v>
      </c>
      <c r="F24" s="288"/>
      <c r="G24" s="278"/>
      <c r="H24" s="274"/>
      <c r="I24" s="274"/>
      <c r="J24" s="275"/>
      <c r="K24" s="276"/>
      <c r="L24" s="291"/>
    </row>
    <row r="25" spans="1:12" ht="22.5" customHeight="1" x14ac:dyDescent="0.2">
      <c r="A25" s="291"/>
      <c r="B25" s="294"/>
      <c r="C25" s="1333" t="s">
        <v>28</v>
      </c>
      <c r="D25" s="1333"/>
      <c r="E25" s="828">
        <v>10</v>
      </c>
      <c r="F25" s="288"/>
      <c r="G25" s="274"/>
      <c r="H25" s="274"/>
      <c r="I25" s="274"/>
      <c r="J25" s="275"/>
      <c r="K25" s="276"/>
      <c r="L25" s="291"/>
    </row>
    <row r="26" spans="1:12" x14ac:dyDescent="0.2">
      <c r="A26" s="291"/>
      <c r="B26" s="294"/>
      <c r="C26" s="1332" t="s">
        <v>25</v>
      </c>
      <c r="D26" s="1332"/>
      <c r="E26" s="828">
        <v>11</v>
      </c>
      <c r="F26" s="288"/>
      <c r="G26" s="274"/>
      <c r="H26" s="274"/>
      <c r="I26" s="274"/>
      <c r="J26" s="275"/>
      <c r="K26" s="276"/>
      <c r="L26" s="291"/>
    </row>
    <row r="27" spans="1:12" ht="12.75" customHeight="1" thickBot="1" x14ac:dyDescent="0.25">
      <c r="A27" s="291"/>
      <c r="B27" s="288"/>
      <c r="C27" s="296"/>
      <c r="D27" s="296"/>
      <c r="E27" s="828"/>
      <c r="F27" s="288"/>
      <c r="G27" s="274"/>
      <c r="H27" s="1341">
        <v>42248</v>
      </c>
      <c r="I27" s="1342"/>
      <c r="J27" s="1342"/>
      <c r="K27" s="278"/>
      <c r="L27" s="291"/>
    </row>
    <row r="28" spans="1:12" ht="13.5" customHeight="1" thickBot="1" x14ac:dyDescent="0.25">
      <c r="A28" s="291"/>
      <c r="B28" s="390"/>
      <c r="C28" s="1336" t="s">
        <v>12</v>
      </c>
      <c r="D28" s="1337"/>
      <c r="E28" s="829">
        <v>12</v>
      </c>
      <c r="F28" s="288"/>
      <c r="G28" s="274"/>
      <c r="H28" s="1342"/>
      <c r="I28" s="1342"/>
      <c r="J28" s="1342"/>
      <c r="K28" s="278"/>
      <c r="L28" s="291"/>
    </row>
    <row r="29" spans="1:12" ht="12.75" hidden="1" customHeight="1" x14ac:dyDescent="0.2">
      <c r="A29" s="291"/>
      <c r="B29" s="289"/>
      <c r="C29" s="1332" t="s">
        <v>45</v>
      </c>
      <c r="D29" s="1332"/>
      <c r="E29" s="828">
        <v>12</v>
      </c>
      <c r="F29" s="288"/>
      <c r="G29" s="274"/>
      <c r="H29" s="1342"/>
      <c r="I29" s="1342"/>
      <c r="J29" s="1342"/>
      <c r="K29" s="278"/>
      <c r="L29" s="291"/>
    </row>
    <row r="30" spans="1:12" ht="22.5" customHeight="1" x14ac:dyDescent="0.2">
      <c r="A30" s="291"/>
      <c r="B30" s="289"/>
      <c r="C30" s="1335" t="s">
        <v>436</v>
      </c>
      <c r="D30" s="1335"/>
      <c r="E30" s="828">
        <v>12</v>
      </c>
      <c r="F30" s="288"/>
      <c r="G30" s="274"/>
      <c r="H30" s="1342"/>
      <c r="I30" s="1342"/>
      <c r="J30" s="1342"/>
      <c r="K30" s="278"/>
      <c r="L30" s="291"/>
    </row>
    <row r="31" spans="1:12" ht="12.75" customHeight="1" thickBot="1" x14ac:dyDescent="0.25">
      <c r="A31" s="291"/>
      <c r="B31" s="294"/>
      <c r="C31" s="303"/>
      <c r="D31" s="303"/>
      <c r="E31" s="830"/>
      <c r="F31" s="288"/>
      <c r="G31" s="274"/>
      <c r="H31" s="1342"/>
      <c r="I31" s="1342"/>
      <c r="J31" s="1342"/>
      <c r="K31" s="278"/>
      <c r="L31" s="291"/>
    </row>
    <row r="32" spans="1:12" ht="13.5" customHeight="1" thickBot="1" x14ac:dyDescent="0.25">
      <c r="A32" s="291"/>
      <c r="B32" s="311"/>
      <c r="C32" s="297" t="s">
        <v>11</v>
      </c>
      <c r="D32" s="297"/>
      <c r="E32" s="829">
        <v>13</v>
      </c>
      <c r="F32" s="288"/>
      <c r="G32" s="274"/>
      <c r="H32" s="1342"/>
      <c r="I32" s="1342"/>
      <c r="J32" s="1342"/>
      <c r="K32" s="278"/>
      <c r="L32" s="291"/>
    </row>
    <row r="33" spans="1:12" ht="12.75" customHeight="1" x14ac:dyDescent="0.2">
      <c r="A33" s="291"/>
      <c r="B33" s="289"/>
      <c r="C33" s="1343" t="s">
        <v>18</v>
      </c>
      <c r="D33" s="1343"/>
      <c r="E33" s="828">
        <v>13</v>
      </c>
      <c r="F33" s="288"/>
      <c r="G33" s="274"/>
      <c r="H33" s="1342"/>
      <c r="I33" s="1342"/>
      <c r="J33" s="1342"/>
      <c r="K33" s="278"/>
      <c r="L33" s="291"/>
    </row>
    <row r="34" spans="1:12" ht="12.75" customHeight="1" x14ac:dyDescent="0.2">
      <c r="A34" s="291"/>
      <c r="B34" s="289"/>
      <c r="C34" s="1334" t="s">
        <v>8</v>
      </c>
      <c r="D34" s="1334"/>
      <c r="E34" s="828">
        <v>14</v>
      </c>
      <c r="F34" s="288"/>
      <c r="G34" s="274"/>
      <c r="H34" s="279"/>
      <c r="I34" s="279"/>
      <c r="J34" s="279"/>
      <c r="K34" s="278"/>
      <c r="L34" s="291"/>
    </row>
    <row r="35" spans="1:12" ht="12.75" customHeight="1" x14ac:dyDescent="0.2">
      <c r="A35" s="291"/>
      <c r="B35" s="289"/>
      <c r="C35" s="1334" t="s">
        <v>26</v>
      </c>
      <c r="D35" s="1334"/>
      <c r="E35" s="828">
        <v>14</v>
      </c>
      <c r="F35" s="288"/>
      <c r="G35" s="274"/>
      <c r="H35" s="279"/>
      <c r="I35" s="279"/>
      <c r="J35" s="279"/>
      <c r="K35" s="278"/>
      <c r="L35" s="291"/>
    </row>
    <row r="36" spans="1:12" ht="12.75" customHeight="1" x14ac:dyDescent="0.2">
      <c r="A36" s="291"/>
      <c r="B36" s="289"/>
      <c r="C36" s="1334" t="s">
        <v>6</v>
      </c>
      <c r="D36" s="1334"/>
      <c r="E36" s="828">
        <v>15</v>
      </c>
      <c r="F36" s="288"/>
      <c r="G36" s="274"/>
      <c r="H36" s="279"/>
      <c r="I36" s="279"/>
      <c r="J36" s="279"/>
      <c r="K36" s="278"/>
      <c r="L36" s="291"/>
    </row>
    <row r="37" spans="1:12" ht="12.75" customHeight="1" x14ac:dyDescent="0.2">
      <c r="A37" s="291"/>
      <c r="B37" s="289"/>
      <c r="C37" s="1343" t="s">
        <v>49</v>
      </c>
      <c r="D37" s="1343"/>
      <c r="E37" s="828">
        <v>16</v>
      </c>
      <c r="F37" s="288"/>
      <c r="G37" s="274"/>
      <c r="H37" s="279"/>
      <c r="I37" s="279"/>
      <c r="J37" s="279"/>
      <c r="K37" s="278"/>
      <c r="L37" s="291"/>
    </row>
    <row r="38" spans="1:12" ht="12.75" customHeight="1" x14ac:dyDescent="0.2">
      <c r="A38" s="291"/>
      <c r="B38" s="295"/>
      <c r="C38" s="1334" t="s">
        <v>14</v>
      </c>
      <c r="D38" s="1334"/>
      <c r="E38" s="828">
        <v>16</v>
      </c>
      <c r="F38" s="288"/>
      <c r="G38" s="274"/>
      <c r="H38" s="274"/>
      <c r="I38" s="274"/>
      <c r="J38" s="275"/>
      <c r="K38" s="276"/>
      <c r="L38" s="291"/>
    </row>
    <row r="39" spans="1:12" ht="12.75" customHeight="1" x14ac:dyDescent="0.2">
      <c r="A39" s="291"/>
      <c r="B39" s="289"/>
      <c r="C39" s="1332" t="s">
        <v>31</v>
      </c>
      <c r="D39" s="1332"/>
      <c r="E39" s="828">
        <v>17</v>
      </c>
      <c r="F39" s="288"/>
      <c r="G39" s="274"/>
      <c r="H39" s="274"/>
      <c r="I39" s="274"/>
      <c r="J39" s="280"/>
      <c r="K39" s="280"/>
      <c r="L39" s="291"/>
    </row>
    <row r="40" spans="1:12" ht="13.5" thickBot="1" x14ac:dyDescent="0.25">
      <c r="A40" s="291"/>
      <c r="B40" s="291"/>
      <c r="C40" s="288"/>
      <c r="D40" s="288"/>
      <c r="E40" s="830"/>
      <c r="F40" s="288"/>
      <c r="G40" s="274"/>
      <c r="H40" s="274"/>
      <c r="I40" s="274"/>
      <c r="J40" s="280"/>
      <c r="K40" s="280"/>
      <c r="L40" s="291"/>
    </row>
    <row r="41" spans="1:12" ht="13.5" customHeight="1" thickBot="1" x14ac:dyDescent="0.25">
      <c r="A41" s="291"/>
      <c r="B41" s="374"/>
      <c r="C41" s="1344" t="s">
        <v>29</v>
      </c>
      <c r="D41" s="1337"/>
      <c r="E41" s="829">
        <v>18</v>
      </c>
      <c r="F41" s="288"/>
      <c r="G41" s="274"/>
      <c r="H41" s="274"/>
      <c r="I41" s="274"/>
      <c r="J41" s="280"/>
      <c r="K41" s="280"/>
      <c r="L41" s="291"/>
    </row>
    <row r="42" spans="1:12" x14ac:dyDescent="0.2">
      <c r="A42" s="291"/>
      <c r="B42" s="291"/>
      <c r="C42" s="1332" t="s">
        <v>30</v>
      </c>
      <c r="D42" s="1332"/>
      <c r="E42" s="828">
        <v>18</v>
      </c>
      <c r="F42" s="288"/>
      <c r="G42" s="274"/>
      <c r="H42" s="274"/>
      <c r="I42" s="274"/>
      <c r="J42" s="281"/>
      <c r="K42" s="281"/>
      <c r="L42" s="291"/>
    </row>
    <row r="43" spans="1:12" x14ac:dyDescent="0.2">
      <c r="A43" s="291"/>
      <c r="B43" s="295"/>
      <c r="C43" s="1332" t="s">
        <v>0</v>
      </c>
      <c r="D43" s="1332"/>
      <c r="E43" s="828">
        <v>19</v>
      </c>
      <c r="F43" s="288"/>
      <c r="G43" s="274"/>
      <c r="H43" s="274"/>
      <c r="I43" s="274"/>
      <c r="J43" s="282"/>
      <c r="K43" s="283"/>
      <c r="L43" s="291"/>
    </row>
    <row r="44" spans="1:12" x14ac:dyDescent="0.2">
      <c r="A44" s="291"/>
      <c r="B44" s="295"/>
      <c r="C44" s="1332" t="s">
        <v>16</v>
      </c>
      <c r="D44" s="1332"/>
      <c r="E44" s="828">
        <v>19</v>
      </c>
      <c r="F44" s="288"/>
      <c r="G44" s="274"/>
      <c r="H44" s="274"/>
      <c r="I44" s="274"/>
      <c r="J44" s="282"/>
      <c r="K44" s="283"/>
      <c r="L44" s="291"/>
    </row>
    <row r="45" spans="1:12" x14ac:dyDescent="0.2">
      <c r="A45" s="291"/>
      <c r="B45" s="295"/>
      <c r="C45" s="1332" t="s">
        <v>1</v>
      </c>
      <c r="D45" s="1332"/>
      <c r="E45" s="831">
        <v>19</v>
      </c>
      <c r="F45" s="298"/>
      <c r="G45" s="284"/>
      <c r="H45" s="285"/>
      <c r="I45" s="284"/>
      <c r="J45" s="284"/>
      <c r="K45" s="284"/>
      <c r="L45" s="291"/>
    </row>
    <row r="46" spans="1:12" x14ac:dyDescent="0.2">
      <c r="A46" s="291"/>
      <c r="B46" s="295"/>
      <c r="C46" s="1332" t="s">
        <v>22</v>
      </c>
      <c r="D46" s="1332"/>
      <c r="E46" s="831">
        <v>19</v>
      </c>
      <c r="F46" s="298"/>
      <c r="G46" s="284"/>
      <c r="H46" s="285"/>
      <c r="I46" s="284"/>
      <c r="J46" s="284"/>
      <c r="K46" s="284"/>
      <c r="L46" s="291"/>
    </row>
    <row r="47" spans="1:12" ht="12.75" customHeight="1" thickBot="1" x14ac:dyDescent="0.25">
      <c r="A47" s="291"/>
      <c r="B47" s="294"/>
      <c r="C47" s="294"/>
      <c r="D47" s="294"/>
      <c r="E47" s="832"/>
      <c r="F47" s="290"/>
      <c r="G47" s="282"/>
      <c r="H47" s="285"/>
      <c r="I47" s="282"/>
      <c r="J47" s="282"/>
      <c r="K47" s="283"/>
      <c r="L47" s="291"/>
    </row>
    <row r="48" spans="1:12" ht="13.5" customHeight="1" thickBot="1" x14ac:dyDescent="0.25">
      <c r="A48" s="291"/>
      <c r="B48" s="314"/>
      <c r="C48" s="1339" t="s">
        <v>38</v>
      </c>
      <c r="D48" s="1337"/>
      <c r="E48" s="827">
        <v>20</v>
      </c>
      <c r="F48" s="290"/>
      <c r="G48" s="282"/>
      <c r="H48" s="285"/>
      <c r="I48" s="282"/>
      <c r="J48" s="282"/>
      <c r="K48" s="283"/>
      <c r="L48" s="291"/>
    </row>
    <row r="49" spans="1:12" x14ac:dyDescent="0.2">
      <c r="A49" s="291"/>
      <c r="B49" s="291"/>
      <c r="C49" s="1332" t="s">
        <v>47</v>
      </c>
      <c r="D49" s="1332"/>
      <c r="E49" s="831">
        <v>20</v>
      </c>
      <c r="F49" s="290"/>
      <c r="G49" s="282"/>
      <c r="H49" s="285"/>
      <c r="I49" s="282"/>
      <c r="J49" s="282"/>
      <c r="K49" s="283"/>
      <c r="L49" s="291"/>
    </row>
    <row r="50" spans="1:12" ht="12.75" customHeight="1" x14ac:dyDescent="0.2">
      <c r="A50" s="291"/>
      <c r="B50" s="294"/>
      <c r="C50" s="1333" t="s">
        <v>653</v>
      </c>
      <c r="D50" s="1333"/>
      <c r="E50" s="833">
        <v>21</v>
      </c>
      <c r="F50" s="290"/>
      <c r="G50" s="282"/>
      <c r="H50" s="285"/>
      <c r="I50" s="282"/>
      <c r="J50" s="282"/>
      <c r="K50" s="283"/>
      <c r="L50" s="291"/>
    </row>
    <row r="51" spans="1:12" ht="11.25" customHeight="1" thickBot="1" x14ac:dyDescent="0.25">
      <c r="A51" s="291"/>
      <c r="B51" s="291"/>
      <c r="C51" s="299"/>
      <c r="D51" s="299"/>
      <c r="E51" s="828"/>
      <c r="F51" s="290"/>
      <c r="G51" s="282"/>
      <c r="H51" s="285"/>
      <c r="I51" s="282"/>
      <c r="J51" s="282"/>
      <c r="K51" s="283"/>
      <c r="L51" s="291"/>
    </row>
    <row r="52" spans="1:12" ht="13.5" thickBot="1" x14ac:dyDescent="0.25">
      <c r="A52" s="291"/>
      <c r="B52" s="310"/>
      <c r="C52" s="300" t="s">
        <v>4</v>
      </c>
      <c r="D52" s="300"/>
      <c r="E52" s="827">
        <v>22</v>
      </c>
      <c r="F52" s="298"/>
      <c r="G52" s="284"/>
      <c r="H52" s="285"/>
      <c r="I52" s="284"/>
      <c r="J52" s="284"/>
      <c r="K52" s="284"/>
      <c r="L52" s="291"/>
    </row>
    <row r="53" spans="1:12" ht="33" customHeight="1" x14ac:dyDescent="0.2">
      <c r="A53" s="291"/>
      <c r="B53" s="301"/>
      <c r="C53" s="302"/>
      <c r="D53" s="302"/>
      <c r="E53" s="834"/>
      <c r="F53" s="290"/>
      <c r="G53" s="282"/>
      <c r="H53" s="285"/>
      <c r="I53" s="282"/>
      <c r="J53" s="282"/>
      <c r="K53" s="283"/>
      <c r="L53" s="291"/>
    </row>
    <row r="54" spans="1:12" ht="33" customHeight="1" x14ac:dyDescent="0.2">
      <c r="A54" s="291"/>
      <c r="B54" s="291"/>
      <c r="C54" s="289"/>
      <c r="D54" s="289"/>
      <c r="E54" s="832"/>
      <c r="F54" s="290"/>
      <c r="G54" s="282"/>
      <c r="H54" s="285"/>
      <c r="I54" s="282"/>
      <c r="J54" s="282"/>
      <c r="K54" s="283"/>
      <c r="L54" s="291"/>
    </row>
    <row r="55" spans="1:12" ht="19.5" customHeight="1" x14ac:dyDescent="0.2">
      <c r="A55" s="291"/>
      <c r="B55" s="821" t="s">
        <v>50</v>
      </c>
      <c r="C55" s="821"/>
      <c r="D55" s="309"/>
      <c r="E55" s="835"/>
      <c r="F55" s="290"/>
      <c r="G55" s="282"/>
      <c r="H55" s="285"/>
      <c r="I55" s="282"/>
      <c r="J55" s="282"/>
      <c r="K55" s="283"/>
      <c r="L55" s="291"/>
    </row>
    <row r="56" spans="1:12" ht="21" customHeight="1" x14ac:dyDescent="0.2">
      <c r="A56" s="291"/>
      <c r="B56" s="291"/>
      <c r="C56" s="291"/>
      <c r="D56" s="291"/>
      <c r="E56" s="835"/>
      <c r="F56" s="290"/>
      <c r="G56" s="282"/>
      <c r="H56" s="285"/>
      <c r="I56" s="282"/>
      <c r="J56" s="282"/>
      <c r="K56" s="283"/>
      <c r="L56" s="291"/>
    </row>
    <row r="57" spans="1:12" ht="22.5" customHeight="1" x14ac:dyDescent="0.2">
      <c r="A57" s="291"/>
      <c r="B57" s="822" t="s">
        <v>410</v>
      </c>
      <c r="C57" s="820"/>
      <c r="D57" s="1588">
        <v>42277</v>
      </c>
      <c r="E57" s="1004"/>
      <c r="F57" s="820"/>
      <c r="G57" s="282"/>
      <c r="H57" s="285"/>
      <c r="I57" s="282"/>
      <c r="J57" s="282"/>
      <c r="K57" s="283"/>
      <c r="L57" s="291"/>
    </row>
    <row r="58" spans="1:12" ht="22.5" customHeight="1" x14ac:dyDescent="0.2">
      <c r="A58" s="291"/>
      <c r="B58" s="822" t="s">
        <v>411</v>
      </c>
      <c r="C58" s="375"/>
      <c r="D58" s="1588">
        <v>42277</v>
      </c>
      <c r="E58" s="1004"/>
      <c r="F58" s="376"/>
      <c r="G58" s="282"/>
      <c r="H58" s="285"/>
      <c r="I58" s="282"/>
      <c r="J58" s="282"/>
      <c r="K58" s="283"/>
      <c r="L58" s="291"/>
    </row>
    <row r="59" spans="1:12" s="141" customFormat="1" ht="28.5" customHeight="1" x14ac:dyDescent="0.2">
      <c r="A59" s="293"/>
      <c r="B59" s="1338"/>
      <c r="C59" s="1338"/>
      <c r="D59" s="1338"/>
      <c r="E59" s="832"/>
      <c r="F59" s="289"/>
      <c r="G59" s="286"/>
      <c r="H59" s="286"/>
      <c r="I59" s="286"/>
      <c r="J59" s="286"/>
      <c r="K59" s="286"/>
      <c r="L59" s="293"/>
    </row>
    <row r="60" spans="1:12" ht="7.5" customHeight="1" x14ac:dyDescent="0.2">
      <c r="A60" s="291"/>
      <c r="B60" s="1338"/>
      <c r="C60" s="1338"/>
      <c r="D60" s="1338"/>
      <c r="E60" s="836"/>
      <c r="F60" s="292"/>
      <c r="G60" s="292"/>
      <c r="H60" s="292"/>
      <c r="I60" s="292"/>
      <c r="J60" s="292"/>
      <c r="K60" s="292"/>
      <c r="L60" s="292"/>
    </row>
  </sheetData>
  <mergeCells count="29">
    <mergeCell ref="C50:D50"/>
    <mergeCell ref="C33:D33"/>
    <mergeCell ref="C34:D34"/>
    <mergeCell ref="C43:D43"/>
    <mergeCell ref="C44:D44"/>
    <mergeCell ref="C45:D45"/>
    <mergeCell ref="C46:D46"/>
    <mergeCell ref="C48:D48"/>
    <mergeCell ref="C20:D20"/>
    <mergeCell ref="B5:E5"/>
    <mergeCell ref="H27:J33"/>
    <mergeCell ref="C37:D37"/>
    <mergeCell ref="C41:D41"/>
    <mergeCell ref="C35:D35"/>
    <mergeCell ref="C26:D26"/>
    <mergeCell ref="C21:D21"/>
    <mergeCell ref="C22:D22"/>
    <mergeCell ref="C23:D23"/>
    <mergeCell ref="C24:D24"/>
    <mergeCell ref="C25:D25"/>
    <mergeCell ref="C36:D36"/>
    <mergeCell ref="C38:D38"/>
    <mergeCell ref="C39:D39"/>
    <mergeCell ref="C29:D29"/>
    <mergeCell ref="C30:D30"/>
    <mergeCell ref="C28:D28"/>
    <mergeCell ref="B59:D60"/>
    <mergeCell ref="C42:D42"/>
    <mergeCell ref="C49:D49"/>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57"/>
  <sheetViews>
    <sheetView zoomScaleNormal="100" workbookViewId="0"/>
  </sheetViews>
  <sheetFormatPr defaultRowHeight="12.75" x14ac:dyDescent="0.2"/>
  <cols>
    <col min="1" max="1" width="1" style="420" customWidth="1"/>
    <col min="2" max="2" width="2.5703125" style="420" customWidth="1"/>
    <col min="3" max="3" width="1" style="420" customWidth="1"/>
    <col min="4" max="4" width="42.42578125" style="420" customWidth="1"/>
    <col min="5" max="5" width="0.28515625" style="420" customWidth="1"/>
    <col min="6" max="6" width="8.85546875" style="420" customWidth="1"/>
    <col min="7" max="7" width="11" style="420" customWidth="1"/>
    <col min="8" max="10" width="10.85546875" style="420" customWidth="1"/>
    <col min="11" max="11" width="2.5703125" style="420" customWidth="1"/>
    <col min="12" max="12" width="1" style="420" customWidth="1"/>
    <col min="13" max="16384" width="9.140625" style="420"/>
  </cols>
  <sheetData>
    <row r="1" spans="1:12" x14ac:dyDescent="0.2">
      <c r="A1" s="415"/>
      <c r="B1" s="595"/>
      <c r="C1" s="1446"/>
      <c r="D1" s="1446"/>
      <c r="E1" s="1151"/>
      <c r="F1" s="419"/>
      <c r="G1" s="419"/>
      <c r="H1" s="419"/>
      <c r="I1" s="419"/>
      <c r="J1" s="1447"/>
      <c r="K1" s="1447"/>
      <c r="L1" s="415"/>
    </row>
    <row r="2" spans="1:12" x14ac:dyDescent="0.2">
      <c r="A2" s="415"/>
      <c r="B2" s="1152"/>
      <c r="C2" s="1153"/>
      <c r="D2" s="1153"/>
      <c r="E2" s="1153"/>
      <c r="F2" s="596"/>
      <c r="G2" s="596"/>
      <c r="H2" s="425"/>
      <c r="I2" s="425"/>
      <c r="J2" s="1448" t="s">
        <v>70</v>
      </c>
      <c r="K2" s="425"/>
      <c r="L2" s="415"/>
    </row>
    <row r="3" spans="1:12" ht="13.5" thickBot="1" x14ac:dyDescent="0.25">
      <c r="A3" s="415"/>
      <c r="B3" s="484"/>
      <c r="C3" s="425"/>
      <c r="D3" s="425"/>
      <c r="E3" s="425"/>
      <c r="F3" s="425"/>
      <c r="G3" s="425"/>
      <c r="H3" s="425"/>
      <c r="I3" s="425"/>
      <c r="J3" s="1449"/>
      <c r="K3" s="785"/>
      <c r="L3" s="415"/>
    </row>
    <row r="4" spans="1:12" ht="13.5" thickBot="1" x14ac:dyDescent="0.25">
      <c r="A4" s="415"/>
      <c r="B4" s="484"/>
      <c r="C4" s="1450" t="s">
        <v>477</v>
      </c>
      <c r="D4" s="1451"/>
      <c r="E4" s="1451"/>
      <c r="F4" s="1451"/>
      <c r="G4" s="1451"/>
      <c r="H4" s="1451"/>
      <c r="I4" s="1451"/>
      <c r="J4" s="1452"/>
      <c r="K4" s="425"/>
      <c r="L4" s="415"/>
    </row>
    <row r="5" spans="1:12" ht="4.5" customHeight="1" x14ac:dyDescent="0.2">
      <c r="A5" s="415"/>
      <c r="B5" s="484"/>
      <c r="C5" s="425"/>
      <c r="D5" s="425"/>
      <c r="E5" s="425"/>
      <c r="F5" s="425"/>
      <c r="G5" s="425"/>
      <c r="H5" s="425"/>
      <c r="I5" s="425"/>
      <c r="J5" s="785"/>
      <c r="K5" s="425"/>
      <c r="L5" s="415"/>
    </row>
    <row r="6" spans="1:12" s="429" customFormat="1" ht="51" customHeight="1" x14ac:dyDescent="0.2">
      <c r="A6" s="427"/>
      <c r="B6" s="588"/>
      <c r="C6" s="1453">
        <v>2013</v>
      </c>
      <c r="D6" s="1454"/>
      <c r="E6" s="598"/>
      <c r="F6" s="1155" t="s">
        <v>412</v>
      </c>
      <c r="G6" s="1156" t="s">
        <v>478</v>
      </c>
      <c r="H6" s="1155" t="s">
        <v>479</v>
      </c>
      <c r="I6" s="1155" t="s">
        <v>480</v>
      </c>
      <c r="J6" s="1155" t="s">
        <v>481</v>
      </c>
      <c r="K6" s="423"/>
      <c r="L6" s="427"/>
    </row>
    <row r="7" spans="1:12" s="457" customFormat="1" ht="14.25" customHeight="1" x14ac:dyDescent="0.2">
      <c r="A7" s="453"/>
      <c r="B7" s="786"/>
      <c r="C7" s="1455" t="s">
        <v>68</v>
      </c>
      <c r="D7" s="1455"/>
      <c r="E7" s="1157"/>
      <c r="F7" s="1162">
        <v>17339</v>
      </c>
      <c r="G7" s="1163">
        <v>854394</v>
      </c>
      <c r="H7" s="1175">
        <v>46.387136600326734</v>
      </c>
      <c r="I7" s="1164">
        <v>33.201457407238344</v>
      </c>
      <c r="J7" s="1164">
        <v>354.13049183812137</v>
      </c>
      <c r="K7" s="1158"/>
      <c r="L7" s="453"/>
    </row>
    <row r="8" spans="1:12" s="429" customFormat="1" ht="12.75" customHeight="1" x14ac:dyDescent="0.2">
      <c r="A8" s="427"/>
      <c r="B8" s="588"/>
      <c r="C8" s="877" t="s">
        <v>371</v>
      </c>
      <c r="D8" s="878"/>
      <c r="E8" s="878"/>
      <c r="F8" s="1165">
        <v>289</v>
      </c>
      <c r="G8" s="1166">
        <v>6191</v>
      </c>
      <c r="H8" s="1176">
        <v>23.303346256634168</v>
      </c>
      <c r="I8" s="1167">
        <v>23.63317719269908</v>
      </c>
      <c r="J8" s="1167">
        <v>150.98987108655618</v>
      </c>
      <c r="K8" s="879"/>
      <c r="L8" s="427"/>
    </row>
    <row r="9" spans="1:12" s="429" customFormat="1" ht="24" customHeight="1" x14ac:dyDescent="0.2">
      <c r="A9" s="427"/>
      <c r="B9" s="588"/>
      <c r="C9" s="877"/>
      <c r="D9" s="880" t="s">
        <v>482</v>
      </c>
      <c r="E9" s="880"/>
      <c r="F9" s="1168">
        <v>271</v>
      </c>
      <c r="G9" s="1169">
        <v>5550</v>
      </c>
      <c r="H9" s="1177">
        <v>24.918062227809457</v>
      </c>
      <c r="I9" s="1170">
        <v>23.445225225225226</v>
      </c>
      <c r="J9" s="1170">
        <v>156.31195652173912</v>
      </c>
      <c r="K9" s="879"/>
      <c r="L9" s="427"/>
    </row>
    <row r="10" spans="1:12" s="429" customFormat="1" ht="12.75" customHeight="1" x14ac:dyDescent="0.2">
      <c r="A10" s="427"/>
      <c r="B10" s="588"/>
      <c r="C10" s="877"/>
      <c r="D10" s="880" t="s">
        <v>483</v>
      </c>
      <c r="E10" s="880"/>
      <c r="F10" s="1168">
        <v>18</v>
      </c>
      <c r="G10" s="1169">
        <v>641</v>
      </c>
      <c r="H10" s="1177">
        <v>14.927806241266882</v>
      </c>
      <c r="I10" s="1170">
        <v>25.260530421216849</v>
      </c>
      <c r="J10" s="1170">
        <v>121.49397590361446</v>
      </c>
      <c r="K10" s="879"/>
      <c r="L10" s="427"/>
    </row>
    <row r="11" spans="1:12" s="886" customFormat="1" ht="12.75" customHeight="1" x14ac:dyDescent="0.2">
      <c r="A11" s="883"/>
      <c r="B11" s="884"/>
      <c r="C11" s="877" t="s">
        <v>372</v>
      </c>
      <c r="D11" s="885"/>
      <c r="E11" s="885"/>
      <c r="F11" s="1165">
        <v>102</v>
      </c>
      <c r="G11" s="1166">
        <v>3275</v>
      </c>
      <c r="H11" s="1176">
        <v>47.061359390717058</v>
      </c>
      <c r="I11" s="1167">
        <v>31.438167938931297</v>
      </c>
      <c r="J11" s="1167">
        <v>462.12278481012657</v>
      </c>
      <c r="K11" s="589"/>
      <c r="L11" s="883"/>
    </row>
    <row r="12" spans="1:12" s="886" customFormat="1" ht="12.75" customHeight="1" x14ac:dyDescent="0.2">
      <c r="A12" s="883"/>
      <c r="B12" s="884"/>
      <c r="C12" s="877" t="s">
        <v>373</v>
      </c>
      <c r="D12" s="885"/>
      <c r="E12" s="885"/>
      <c r="F12" s="1165">
        <v>4121</v>
      </c>
      <c r="G12" s="1166">
        <v>191852</v>
      </c>
      <c r="H12" s="1176">
        <v>40.242142533519036</v>
      </c>
      <c r="I12" s="1167">
        <v>32.969523382607427</v>
      </c>
      <c r="J12" s="1167">
        <v>360.88340322126567</v>
      </c>
      <c r="K12" s="589"/>
      <c r="L12" s="883"/>
    </row>
    <row r="13" spans="1:12" s="429" customFormat="1" ht="12.75" customHeight="1" x14ac:dyDescent="0.2">
      <c r="A13" s="427"/>
      <c r="B13" s="588"/>
      <c r="C13" s="887"/>
      <c r="D13" s="880" t="s">
        <v>484</v>
      </c>
      <c r="E13" s="880"/>
      <c r="F13" s="1168">
        <v>708</v>
      </c>
      <c r="G13" s="1169">
        <v>32199</v>
      </c>
      <c r="H13" s="1177">
        <v>46.620623751194515</v>
      </c>
      <c r="I13" s="1170">
        <v>23.907419485077178</v>
      </c>
      <c r="J13" s="1170">
        <v>318.81505108158666</v>
      </c>
      <c r="K13" s="879"/>
      <c r="L13" s="427"/>
    </row>
    <row r="14" spans="1:12" s="429" customFormat="1" ht="12.75" customHeight="1" x14ac:dyDescent="0.2">
      <c r="A14" s="427"/>
      <c r="B14" s="588"/>
      <c r="C14" s="887"/>
      <c r="D14" s="880" t="s">
        <v>485</v>
      </c>
      <c r="E14" s="880"/>
      <c r="F14" s="1168">
        <v>613</v>
      </c>
      <c r="G14" s="1169">
        <v>21349</v>
      </c>
      <c r="H14" s="1177">
        <v>15.355236848540645</v>
      </c>
      <c r="I14" s="1170">
        <v>39.32338751229566</v>
      </c>
      <c r="J14" s="1170">
        <v>294.99136218363998</v>
      </c>
      <c r="K14" s="879"/>
      <c r="L14" s="427"/>
    </row>
    <row r="15" spans="1:12" s="429" customFormat="1" ht="12.75" customHeight="1" x14ac:dyDescent="0.2">
      <c r="A15" s="427"/>
      <c r="B15" s="588"/>
      <c r="C15" s="887"/>
      <c r="D15" s="880" t="s">
        <v>486</v>
      </c>
      <c r="E15" s="880"/>
      <c r="F15" s="1168">
        <v>213</v>
      </c>
      <c r="G15" s="1169">
        <v>7633</v>
      </c>
      <c r="H15" s="1177">
        <v>45.144310385616279</v>
      </c>
      <c r="I15" s="1170">
        <v>24.551552469540155</v>
      </c>
      <c r="J15" s="1170">
        <v>192.53491796381994</v>
      </c>
      <c r="K15" s="879"/>
      <c r="L15" s="427"/>
    </row>
    <row r="16" spans="1:12" s="429" customFormat="1" ht="24" customHeight="1" x14ac:dyDescent="0.2">
      <c r="A16" s="427"/>
      <c r="B16" s="588"/>
      <c r="C16" s="887"/>
      <c r="D16" s="880" t="s">
        <v>487</v>
      </c>
      <c r="E16" s="880"/>
      <c r="F16" s="1168">
        <v>206</v>
      </c>
      <c r="G16" s="1169">
        <v>9853</v>
      </c>
      <c r="H16" s="1177">
        <v>52.681388012618299</v>
      </c>
      <c r="I16" s="1170">
        <v>31.342332284583375</v>
      </c>
      <c r="J16" s="1170">
        <v>598.72001567807683</v>
      </c>
      <c r="K16" s="879"/>
      <c r="L16" s="427"/>
    </row>
    <row r="17" spans="1:12" s="429" customFormat="1" ht="24" customHeight="1" x14ac:dyDescent="0.2">
      <c r="A17" s="427"/>
      <c r="B17" s="588"/>
      <c r="C17" s="887"/>
      <c r="D17" s="880" t="s">
        <v>488</v>
      </c>
      <c r="E17" s="880"/>
      <c r="F17" s="1168">
        <v>150</v>
      </c>
      <c r="G17" s="1169">
        <v>8332</v>
      </c>
      <c r="H17" s="1177">
        <v>67.933143090093765</v>
      </c>
      <c r="I17" s="1170">
        <v>37.688790206433026</v>
      </c>
      <c r="J17" s="1170">
        <v>836.95655806182117</v>
      </c>
      <c r="K17" s="879"/>
      <c r="L17" s="427"/>
    </row>
    <row r="18" spans="1:12" s="429" customFormat="1" ht="12.75" customHeight="1" x14ac:dyDescent="0.2">
      <c r="A18" s="427"/>
      <c r="B18" s="588"/>
      <c r="C18" s="887"/>
      <c r="D18" s="880" t="s">
        <v>424</v>
      </c>
      <c r="E18" s="880"/>
      <c r="F18" s="1168">
        <v>51</v>
      </c>
      <c r="G18" s="1169">
        <v>4991</v>
      </c>
      <c r="H18" s="1177">
        <v>82.482234341431166</v>
      </c>
      <c r="I18" s="1170">
        <v>33.878180725305548</v>
      </c>
      <c r="J18" s="1170">
        <v>617.24918953965857</v>
      </c>
      <c r="K18" s="879"/>
      <c r="L18" s="427"/>
    </row>
    <row r="19" spans="1:12" s="429" customFormat="1" ht="12.75" customHeight="1" x14ac:dyDescent="0.2">
      <c r="A19" s="427"/>
      <c r="B19" s="588"/>
      <c r="C19" s="887"/>
      <c r="D19" s="880" t="s">
        <v>425</v>
      </c>
      <c r="E19" s="880"/>
      <c r="F19" s="1168">
        <v>241</v>
      </c>
      <c r="G19" s="1169">
        <v>12883</v>
      </c>
      <c r="H19" s="1177">
        <v>61.952392402019719</v>
      </c>
      <c r="I19" s="1170">
        <v>29.953349375145542</v>
      </c>
      <c r="J19" s="1170">
        <v>353.07149795997668</v>
      </c>
      <c r="K19" s="879"/>
      <c r="L19" s="427"/>
    </row>
    <row r="20" spans="1:12" s="429" customFormat="1" ht="12.75" customHeight="1" x14ac:dyDescent="0.2">
      <c r="A20" s="427"/>
      <c r="B20" s="588"/>
      <c r="C20" s="887"/>
      <c r="D20" s="880" t="s">
        <v>426</v>
      </c>
      <c r="E20" s="880"/>
      <c r="F20" s="1168">
        <v>302</v>
      </c>
      <c r="G20" s="1169">
        <v>10717</v>
      </c>
      <c r="H20" s="1177">
        <v>37.940312245548199</v>
      </c>
      <c r="I20" s="1170">
        <v>30.205374638424932</v>
      </c>
      <c r="J20" s="1170">
        <v>291.10918209876542</v>
      </c>
      <c r="K20" s="879"/>
      <c r="L20" s="427"/>
    </row>
    <row r="21" spans="1:12" s="429" customFormat="1" ht="12.75" customHeight="1" x14ac:dyDescent="0.2">
      <c r="A21" s="427"/>
      <c r="B21" s="588"/>
      <c r="C21" s="887"/>
      <c r="D21" s="880" t="s">
        <v>489</v>
      </c>
      <c r="E21" s="880"/>
      <c r="F21" s="1168">
        <v>777</v>
      </c>
      <c r="G21" s="1169">
        <v>24876</v>
      </c>
      <c r="H21" s="1177">
        <v>44.411118847410421</v>
      </c>
      <c r="I21" s="1170">
        <v>31.208554429972665</v>
      </c>
      <c r="J21" s="1170">
        <v>277.37281864709871</v>
      </c>
      <c r="K21" s="879"/>
      <c r="L21" s="427"/>
    </row>
    <row r="22" spans="1:12" s="429" customFormat="1" ht="24" customHeight="1" x14ac:dyDescent="0.2">
      <c r="A22" s="427"/>
      <c r="B22" s="588"/>
      <c r="C22" s="887"/>
      <c r="D22" s="880" t="s">
        <v>490</v>
      </c>
      <c r="E22" s="880"/>
      <c r="F22" s="1168">
        <v>357</v>
      </c>
      <c r="G22" s="1169">
        <v>22481</v>
      </c>
      <c r="H22" s="1177">
        <v>56.630056929820135</v>
      </c>
      <c r="I22" s="1170">
        <v>32.391886481918064</v>
      </c>
      <c r="J22" s="1170">
        <v>345.05740643120714</v>
      </c>
      <c r="K22" s="879"/>
      <c r="L22" s="427"/>
    </row>
    <row r="23" spans="1:12" s="429" customFormat="1" ht="24" customHeight="1" x14ac:dyDescent="0.2">
      <c r="A23" s="427"/>
      <c r="B23" s="588"/>
      <c r="C23" s="887"/>
      <c r="D23" s="880" t="s">
        <v>491</v>
      </c>
      <c r="E23" s="880"/>
      <c r="F23" s="1168">
        <v>143</v>
      </c>
      <c r="G23" s="1169">
        <v>21017</v>
      </c>
      <c r="H23" s="1177">
        <v>71.887399097003694</v>
      </c>
      <c r="I23" s="1170">
        <v>47.781177142313368</v>
      </c>
      <c r="J23" s="1170">
        <v>290.25018830027619</v>
      </c>
      <c r="K23" s="879"/>
      <c r="L23" s="427"/>
    </row>
    <row r="24" spans="1:12" s="429" customFormat="1" ht="12.75" customHeight="1" x14ac:dyDescent="0.2">
      <c r="A24" s="427"/>
      <c r="B24" s="588"/>
      <c r="C24" s="887"/>
      <c r="D24" s="880" t="s">
        <v>492</v>
      </c>
      <c r="E24" s="880"/>
      <c r="F24" s="1168">
        <v>147</v>
      </c>
      <c r="G24" s="1169">
        <v>5426</v>
      </c>
      <c r="H24" s="1177">
        <v>30.646709968935333</v>
      </c>
      <c r="I24" s="1170">
        <v>34.359380759307044</v>
      </c>
      <c r="J24" s="1170">
        <v>201.75940460081191</v>
      </c>
      <c r="K24" s="879"/>
      <c r="L24" s="427"/>
    </row>
    <row r="25" spans="1:12" s="429" customFormat="1" ht="12.75" customHeight="1" x14ac:dyDescent="0.2">
      <c r="A25" s="427"/>
      <c r="B25" s="588"/>
      <c r="C25" s="887"/>
      <c r="D25" s="880" t="s">
        <v>493</v>
      </c>
      <c r="E25" s="880"/>
      <c r="F25" s="1168">
        <v>85</v>
      </c>
      <c r="G25" s="1169">
        <v>5032</v>
      </c>
      <c r="H25" s="1177">
        <v>54.571087734519033</v>
      </c>
      <c r="I25" s="1170">
        <v>28.184817170111288</v>
      </c>
      <c r="J25" s="1170">
        <v>238.41898052217158</v>
      </c>
      <c r="K25" s="879"/>
      <c r="L25" s="427"/>
    </row>
    <row r="26" spans="1:12" s="429" customFormat="1" ht="12.75" customHeight="1" x14ac:dyDescent="0.2">
      <c r="A26" s="427"/>
      <c r="B26" s="588"/>
      <c r="C26" s="887"/>
      <c r="D26" s="880" t="s">
        <v>494</v>
      </c>
      <c r="E26" s="880"/>
      <c r="F26" s="1168">
        <v>128</v>
      </c>
      <c r="G26" s="1169">
        <v>5063</v>
      </c>
      <c r="H26" s="1177">
        <v>36.683089407332268</v>
      </c>
      <c r="I26" s="1170">
        <v>37.528935413786293</v>
      </c>
      <c r="J26" s="1170">
        <v>566.46280991735534</v>
      </c>
      <c r="K26" s="879"/>
      <c r="L26" s="427"/>
    </row>
    <row r="27" spans="1:12" s="891" customFormat="1" ht="12.75" customHeight="1" x14ac:dyDescent="0.2">
      <c r="A27" s="888"/>
      <c r="B27" s="889"/>
      <c r="C27" s="877" t="s">
        <v>495</v>
      </c>
      <c r="D27" s="880"/>
      <c r="E27" s="880"/>
      <c r="F27" s="1171">
        <v>36</v>
      </c>
      <c r="G27" s="1172">
        <v>4913</v>
      </c>
      <c r="H27" s="1176">
        <v>77.590018951358189</v>
      </c>
      <c r="I27" s="1167">
        <v>25.614899246895991</v>
      </c>
      <c r="J27" s="1167">
        <v>1007.0530993618961</v>
      </c>
      <c r="K27" s="890"/>
      <c r="L27" s="888"/>
    </row>
    <row r="28" spans="1:12" s="891" customFormat="1" ht="12.75" customHeight="1" x14ac:dyDescent="0.2">
      <c r="A28" s="888"/>
      <c r="B28" s="889"/>
      <c r="C28" s="877" t="s">
        <v>374</v>
      </c>
      <c r="D28" s="880"/>
      <c r="E28" s="880"/>
      <c r="F28" s="1171">
        <v>215</v>
      </c>
      <c r="G28" s="1172">
        <v>13698</v>
      </c>
      <c r="H28" s="1176">
        <v>70.550061804697165</v>
      </c>
      <c r="I28" s="1167">
        <v>25.747481384143672</v>
      </c>
      <c r="J28" s="1167">
        <v>219.77027027027026</v>
      </c>
      <c r="K28" s="890"/>
      <c r="L28" s="888"/>
    </row>
    <row r="29" spans="1:12" s="891" customFormat="1" ht="12.75" customHeight="1" x14ac:dyDescent="0.2">
      <c r="A29" s="888"/>
      <c r="B29" s="889"/>
      <c r="C29" s="877" t="s">
        <v>375</v>
      </c>
      <c r="D29" s="880"/>
      <c r="E29" s="880"/>
      <c r="F29" s="1171">
        <v>1401</v>
      </c>
      <c r="G29" s="1172">
        <v>43099</v>
      </c>
      <c r="H29" s="1176">
        <v>37.375016259810081</v>
      </c>
      <c r="I29" s="1167">
        <v>27.39339659852897</v>
      </c>
      <c r="J29" s="1167">
        <v>287.03194377894903</v>
      </c>
      <c r="K29" s="890"/>
      <c r="L29" s="888"/>
    </row>
    <row r="30" spans="1:12" s="891" customFormat="1" ht="24" customHeight="1" x14ac:dyDescent="0.2">
      <c r="A30" s="888"/>
      <c r="B30" s="889"/>
      <c r="C30" s="1159"/>
      <c r="D30" s="880" t="s">
        <v>496</v>
      </c>
      <c r="E30" s="880"/>
      <c r="F30" s="1173">
        <v>828</v>
      </c>
      <c r="G30" s="1174">
        <v>27597</v>
      </c>
      <c r="H30" s="1177">
        <v>35.51737451737452</v>
      </c>
      <c r="I30" s="1170">
        <v>23.128021161720476</v>
      </c>
      <c r="J30" s="1170">
        <v>299.61194124753609</v>
      </c>
      <c r="K30" s="890"/>
      <c r="L30" s="888"/>
    </row>
    <row r="31" spans="1:12" s="891" customFormat="1" ht="12.75" customHeight="1" x14ac:dyDescent="0.2">
      <c r="A31" s="888"/>
      <c r="B31" s="889"/>
      <c r="C31" s="892"/>
      <c r="D31" s="893" t="s">
        <v>497</v>
      </c>
      <c r="E31" s="893"/>
      <c r="F31" s="1173">
        <v>573</v>
      </c>
      <c r="G31" s="1174">
        <v>15502</v>
      </c>
      <c r="H31" s="1177">
        <v>41.2122823341752</v>
      </c>
      <c r="I31" s="1170">
        <v>34.98671139207844</v>
      </c>
      <c r="J31" s="1170">
        <v>265.79703767307075</v>
      </c>
      <c r="K31" s="890"/>
      <c r="L31" s="888"/>
    </row>
    <row r="32" spans="1:12" s="891" customFormat="1" ht="12.75" customHeight="1" x14ac:dyDescent="0.2">
      <c r="A32" s="888"/>
      <c r="B32" s="889"/>
      <c r="C32" s="894" t="s">
        <v>376</v>
      </c>
      <c r="D32" s="893"/>
      <c r="E32" s="893"/>
      <c r="F32" s="1171">
        <v>3802</v>
      </c>
      <c r="G32" s="1172">
        <v>184037</v>
      </c>
      <c r="H32" s="1176">
        <v>60.121001858802849</v>
      </c>
      <c r="I32" s="1167">
        <v>27.038546596608292</v>
      </c>
      <c r="J32" s="1167">
        <v>244.09740094673418</v>
      </c>
      <c r="K32" s="890"/>
      <c r="L32" s="888"/>
    </row>
    <row r="33" spans="1:12" s="891" customFormat="1" ht="12.75" customHeight="1" x14ac:dyDescent="0.2">
      <c r="A33" s="888"/>
      <c r="B33" s="889"/>
      <c r="C33" s="892"/>
      <c r="D33" s="893" t="s">
        <v>498</v>
      </c>
      <c r="E33" s="893"/>
      <c r="F33" s="1173">
        <v>655</v>
      </c>
      <c r="G33" s="1174">
        <v>13683</v>
      </c>
      <c r="H33" s="1177">
        <v>42.93244642464937</v>
      </c>
      <c r="I33" s="1170">
        <v>29.21808083022729</v>
      </c>
      <c r="J33" s="1170">
        <v>377.83233532934133</v>
      </c>
      <c r="K33" s="890"/>
      <c r="L33" s="888"/>
    </row>
    <row r="34" spans="1:12" s="891" customFormat="1" ht="12.75" customHeight="1" x14ac:dyDescent="0.2">
      <c r="A34" s="888"/>
      <c r="B34" s="889"/>
      <c r="C34" s="892"/>
      <c r="D34" s="893" t="s">
        <v>499</v>
      </c>
      <c r="E34" s="893"/>
      <c r="F34" s="1173">
        <v>1737</v>
      </c>
      <c r="G34" s="1174">
        <v>43244</v>
      </c>
      <c r="H34" s="1177">
        <v>42.823473490325007</v>
      </c>
      <c r="I34" s="1170">
        <v>29.629173989455186</v>
      </c>
      <c r="J34" s="1170">
        <v>490.56622663897951</v>
      </c>
      <c r="K34" s="890"/>
      <c r="L34" s="888"/>
    </row>
    <row r="35" spans="1:12" s="891" customFormat="1" ht="12.75" customHeight="1" x14ac:dyDescent="0.2">
      <c r="A35" s="888"/>
      <c r="B35" s="889"/>
      <c r="C35" s="892"/>
      <c r="D35" s="893" t="s">
        <v>500</v>
      </c>
      <c r="E35" s="893"/>
      <c r="F35" s="1173">
        <v>1410</v>
      </c>
      <c r="G35" s="1174">
        <v>127110</v>
      </c>
      <c r="H35" s="1177">
        <v>73.364577681838654</v>
      </c>
      <c r="I35" s="1170">
        <v>25.922571001494767</v>
      </c>
      <c r="J35" s="1170">
        <v>170.21108323031791</v>
      </c>
      <c r="K35" s="890"/>
      <c r="L35" s="888"/>
    </row>
    <row r="36" spans="1:12" s="891" customFormat="1" ht="12.75" customHeight="1" x14ac:dyDescent="0.2">
      <c r="A36" s="888"/>
      <c r="B36" s="889"/>
      <c r="C36" s="894" t="s">
        <v>377</v>
      </c>
      <c r="D36" s="895"/>
      <c r="E36" s="895"/>
      <c r="F36" s="1171">
        <v>823</v>
      </c>
      <c r="G36" s="1172">
        <v>58357</v>
      </c>
      <c r="H36" s="1176">
        <v>58.590777201032118</v>
      </c>
      <c r="I36" s="1167">
        <v>45.76808266360505</v>
      </c>
      <c r="J36" s="1167">
        <v>506.2360617349654</v>
      </c>
      <c r="K36" s="890"/>
      <c r="L36" s="888"/>
    </row>
    <row r="37" spans="1:12" s="891" customFormat="1" ht="24" customHeight="1" x14ac:dyDescent="0.2">
      <c r="A37" s="888"/>
      <c r="B37" s="889"/>
      <c r="C37" s="1160"/>
      <c r="D37" s="893" t="s">
        <v>501</v>
      </c>
      <c r="E37" s="893"/>
      <c r="F37" s="1173">
        <v>817</v>
      </c>
      <c r="G37" s="1174">
        <v>47803</v>
      </c>
      <c r="H37" s="1177">
        <v>55.030103491544544</v>
      </c>
      <c r="I37" s="1170">
        <v>29.180762713637218</v>
      </c>
      <c r="J37" s="1170">
        <v>512.1079251075962</v>
      </c>
      <c r="K37" s="890"/>
      <c r="L37" s="888"/>
    </row>
    <row r="38" spans="1:12" s="891" customFormat="1" ht="12.75" customHeight="1" x14ac:dyDescent="0.2">
      <c r="A38" s="888"/>
      <c r="B38" s="889"/>
      <c r="C38" s="1160"/>
      <c r="D38" s="893" t="s">
        <v>502</v>
      </c>
      <c r="E38" s="893"/>
      <c r="F38" s="1173">
        <v>6</v>
      </c>
      <c r="G38" s="1174">
        <v>10554</v>
      </c>
      <c r="H38" s="1177">
        <v>82.880477461912989</v>
      </c>
      <c r="I38" s="1170">
        <v>120.8982376350199</v>
      </c>
      <c r="J38" s="1170">
        <v>485.82831554878049</v>
      </c>
      <c r="K38" s="890"/>
      <c r="L38" s="888"/>
    </row>
    <row r="39" spans="1:12" s="891" customFormat="1" ht="12.75" customHeight="1" x14ac:dyDescent="0.2">
      <c r="A39" s="888"/>
      <c r="B39" s="889"/>
      <c r="C39" s="894" t="s">
        <v>378</v>
      </c>
      <c r="D39" s="881"/>
      <c r="E39" s="881"/>
      <c r="F39" s="1171">
        <v>923</v>
      </c>
      <c r="G39" s="1172">
        <v>44258</v>
      </c>
      <c r="H39" s="1176">
        <v>47.180350937040281</v>
      </c>
      <c r="I39" s="1167">
        <v>31.287270098061366</v>
      </c>
      <c r="J39" s="1167">
        <v>317.97915451895045</v>
      </c>
      <c r="K39" s="890"/>
      <c r="L39" s="888"/>
    </row>
    <row r="40" spans="1:12" s="891" customFormat="1" ht="12.75" customHeight="1" x14ac:dyDescent="0.2">
      <c r="A40" s="888"/>
      <c r="B40" s="889"/>
      <c r="C40" s="894" t="s">
        <v>503</v>
      </c>
      <c r="D40" s="881"/>
      <c r="E40" s="881"/>
      <c r="F40" s="1171">
        <v>484</v>
      </c>
      <c r="G40" s="1172">
        <v>33047</v>
      </c>
      <c r="H40" s="1176">
        <v>57.918258614041854</v>
      </c>
      <c r="I40" s="1167">
        <v>31.942717947166159</v>
      </c>
      <c r="J40" s="1167">
        <v>650.48499244223706</v>
      </c>
      <c r="K40" s="890"/>
      <c r="L40" s="888"/>
    </row>
    <row r="41" spans="1:12" s="891" customFormat="1" ht="24" customHeight="1" x14ac:dyDescent="0.2">
      <c r="A41" s="888"/>
      <c r="B41" s="889"/>
      <c r="C41" s="892"/>
      <c r="D41" s="893" t="s">
        <v>504</v>
      </c>
      <c r="E41" s="893"/>
      <c r="F41" s="1173">
        <v>99</v>
      </c>
      <c r="G41" s="1174">
        <v>3556</v>
      </c>
      <c r="H41" s="1177">
        <v>28.199841395717684</v>
      </c>
      <c r="I41" s="1170">
        <v>27.145950506186725</v>
      </c>
      <c r="J41" s="1170">
        <v>457.45982648057338</v>
      </c>
      <c r="K41" s="890"/>
      <c r="L41" s="888"/>
    </row>
    <row r="42" spans="1:12" s="891" customFormat="1" ht="12.75" customHeight="1" x14ac:dyDescent="0.2">
      <c r="A42" s="888"/>
      <c r="B42" s="889"/>
      <c r="C42" s="892"/>
      <c r="D42" s="893" t="s">
        <v>505</v>
      </c>
      <c r="E42" s="893"/>
      <c r="F42" s="1173">
        <v>30</v>
      </c>
      <c r="G42" s="1174">
        <v>12234</v>
      </c>
      <c r="H42" s="1177">
        <v>85.355473383101938</v>
      </c>
      <c r="I42" s="1170">
        <v>29.014467876410006</v>
      </c>
      <c r="J42" s="1170">
        <v>679.51970857463107</v>
      </c>
      <c r="K42" s="890"/>
      <c r="L42" s="888"/>
    </row>
    <row r="43" spans="1:12" s="891" customFormat="1" ht="12.75" customHeight="1" x14ac:dyDescent="0.2">
      <c r="A43" s="888"/>
      <c r="B43" s="889"/>
      <c r="C43" s="892"/>
      <c r="D43" s="893" t="s">
        <v>506</v>
      </c>
      <c r="E43" s="893"/>
      <c r="F43" s="1173">
        <v>355</v>
      </c>
      <c r="G43" s="1174">
        <v>17257</v>
      </c>
      <c r="H43" s="1177">
        <v>57.303669267806747</v>
      </c>
      <c r="I43" s="1170">
        <v>35.007069594946977</v>
      </c>
      <c r="J43" s="1170">
        <v>664.40584933120795</v>
      </c>
      <c r="K43" s="890"/>
      <c r="L43" s="888"/>
    </row>
    <row r="44" spans="1:12" s="891" customFormat="1" ht="12.75" customHeight="1" x14ac:dyDescent="0.2">
      <c r="A44" s="888"/>
      <c r="B44" s="889"/>
      <c r="C44" s="894" t="s">
        <v>379</v>
      </c>
      <c r="D44" s="896"/>
      <c r="E44" s="896"/>
      <c r="F44" s="1171">
        <v>382</v>
      </c>
      <c r="G44" s="1172">
        <v>53122</v>
      </c>
      <c r="H44" s="1176">
        <v>72.345699188320538</v>
      </c>
      <c r="I44" s="1167">
        <v>68.905293475396263</v>
      </c>
      <c r="J44" s="1167">
        <v>506.29484486455738</v>
      </c>
      <c r="K44" s="890"/>
      <c r="L44" s="888">
        <v>607</v>
      </c>
    </row>
    <row r="45" spans="1:12" s="891" customFormat="1" ht="12.75" customHeight="1" x14ac:dyDescent="0.2">
      <c r="A45" s="888"/>
      <c r="B45" s="889"/>
      <c r="C45" s="894" t="s">
        <v>380</v>
      </c>
      <c r="D45" s="897"/>
      <c r="E45" s="897"/>
      <c r="F45" s="1171">
        <v>92</v>
      </c>
      <c r="G45" s="1172">
        <v>1936</v>
      </c>
      <c r="H45" s="1176">
        <v>34.945848375451263</v>
      </c>
      <c r="I45" s="1167">
        <v>22.931301652892561</v>
      </c>
      <c r="J45" s="1167">
        <v>462.91677675033026</v>
      </c>
      <c r="K45" s="890"/>
      <c r="L45" s="888"/>
    </row>
    <row r="46" spans="1:12" s="891" customFormat="1" ht="12.75" customHeight="1" x14ac:dyDescent="0.2">
      <c r="A46" s="888"/>
      <c r="B46" s="889"/>
      <c r="C46" s="877" t="s">
        <v>507</v>
      </c>
      <c r="D46" s="898"/>
      <c r="E46" s="898"/>
      <c r="F46" s="1171">
        <v>1005</v>
      </c>
      <c r="G46" s="1172">
        <v>28806</v>
      </c>
      <c r="H46" s="1176">
        <v>50.494320572149768</v>
      </c>
      <c r="I46" s="1167">
        <v>35.587412344650417</v>
      </c>
      <c r="J46" s="1167">
        <v>676.61314351198871</v>
      </c>
      <c r="K46" s="890"/>
      <c r="L46" s="888"/>
    </row>
    <row r="47" spans="1:12" s="891" customFormat="1" ht="12.75" customHeight="1" x14ac:dyDescent="0.2">
      <c r="A47" s="888"/>
      <c r="B47" s="889"/>
      <c r="C47" s="877" t="s">
        <v>508</v>
      </c>
      <c r="D47" s="882"/>
      <c r="E47" s="882"/>
      <c r="F47" s="1171">
        <v>646</v>
      </c>
      <c r="G47" s="1172">
        <v>78390</v>
      </c>
      <c r="H47" s="1176">
        <v>38.836923564733162</v>
      </c>
      <c r="I47" s="1167">
        <v>23.474550325296594</v>
      </c>
      <c r="J47" s="1167">
        <v>243.87748355832468</v>
      </c>
      <c r="K47" s="890"/>
      <c r="L47" s="888"/>
    </row>
    <row r="48" spans="1:12" s="891" customFormat="1" ht="12.75" customHeight="1" x14ac:dyDescent="0.2">
      <c r="A48" s="888"/>
      <c r="B48" s="889"/>
      <c r="C48" s="894" t="s">
        <v>381</v>
      </c>
      <c r="D48" s="880"/>
      <c r="E48" s="880"/>
      <c r="F48" s="1171">
        <v>460</v>
      </c>
      <c r="G48" s="1172">
        <v>14362</v>
      </c>
      <c r="H48" s="1176">
        <v>33.464594449751843</v>
      </c>
      <c r="I48" s="1167">
        <v>27.714872580420554</v>
      </c>
      <c r="J48" s="1167">
        <v>334.22844360086771</v>
      </c>
      <c r="K48" s="890"/>
      <c r="L48" s="888"/>
    </row>
    <row r="49" spans="1:12" s="891" customFormat="1" ht="12.75" customHeight="1" x14ac:dyDescent="0.2">
      <c r="A49" s="888"/>
      <c r="B49" s="889"/>
      <c r="C49" s="894" t="s">
        <v>382</v>
      </c>
      <c r="D49" s="880"/>
      <c r="E49" s="880"/>
      <c r="F49" s="1171">
        <v>1861</v>
      </c>
      <c r="G49" s="1172">
        <v>76732</v>
      </c>
      <c r="H49" s="1176">
        <v>38.860696668591167</v>
      </c>
      <c r="I49" s="1167">
        <v>32.512146171088986</v>
      </c>
      <c r="J49" s="1167">
        <v>220.33114601975211</v>
      </c>
      <c r="K49" s="890"/>
      <c r="L49" s="888"/>
    </row>
    <row r="50" spans="1:12" s="891" customFormat="1" ht="12.75" customHeight="1" x14ac:dyDescent="0.2">
      <c r="A50" s="888"/>
      <c r="B50" s="889"/>
      <c r="C50" s="1160"/>
      <c r="D50" s="880" t="s">
        <v>509</v>
      </c>
      <c r="E50" s="880"/>
      <c r="F50" s="1173">
        <v>374</v>
      </c>
      <c r="G50" s="1174">
        <v>30785</v>
      </c>
      <c r="H50" s="1177">
        <v>39.095042161942494</v>
      </c>
      <c r="I50" s="1170">
        <v>24.184440474256942</v>
      </c>
      <c r="J50" s="1170">
        <v>190.36266030420518</v>
      </c>
      <c r="K50" s="890"/>
      <c r="L50" s="888"/>
    </row>
    <row r="51" spans="1:12" s="891" customFormat="1" ht="12.75" customHeight="1" x14ac:dyDescent="0.2">
      <c r="A51" s="888"/>
      <c r="B51" s="889"/>
      <c r="C51" s="1160"/>
      <c r="D51" s="1161" t="s">
        <v>510</v>
      </c>
      <c r="E51" s="1161"/>
      <c r="F51" s="1173">
        <v>1487</v>
      </c>
      <c r="G51" s="1174">
        <v>45947</v>
      </c>
      <c r="H51" s="1177">
        <v>38.705248083564989</v>
      </c>
      <c r="I51" s="1170">
        <v>38.09180142337911</v>
      </c>
      <c r="J51" s="1170">
        <v>252.61156493804498</v>
      </c>
      <c r="K51" s="890"/>
      <c r="L51" s="888"/>
    </row>
    <row r="52" spans="1:12" s="891" customFormat="1" ht="12.75" customHeight="1" x14ac:dyDescent="0.2">
      <c r="A52" s="888"/>
      <c r="B52" s="889"/>
      <c r="C52" s="894" t="s">
        <v>511</v>
      </c>
      <c r="D52" s="878"/>
      <c r="E52" s="878"/>
      <c r="F52" s="1171">
        <v>153</v>
      </c>
      <c r="G52" s="1172">
        <v>3812</v>
      </c>
      <c r="H52" s="1176">
        <v>25.168361283507195</v>
      </c>
      <c r="I52" s="1167">
        <v>26.559286463798532</v>
      </c>
      <c r="J52" s="1167">
        <v>372.49005628517824</v>
      </c>
      <c r="K52" s="890"/>
      <c r="L52" s="888"/>
    </row>
    <row r="53" spans="1:12" s="891" customFormat="1" ht="12.75" customHeight="1" x14ac:dyDescent="0.2">
      <c r="A53" s="888"/>
      <c r="B53" s="889"/>
      <c r="C53" s="894" t="s">
        <v>383</v>
      </c>
      <c r="D53" s="878"/>
      <c r="E53" s="878"/>
      <c r="F53" s="1171">
        <v>544</v>
      </c>
      <c r="G53" s="1172">
        <v>14507</v>
      </c>
      <c r="H53" s="1176">
        <v>35.779115079169337</v>
      </c>
      <c r="I53" s="1167">
        <v>33.227200661749499</v>
      </c>
      <c r="J53" s="1167">
        <v>310.3832609744332</v>
      </c>
      <c r="K53" s="890"/>
      <c r="L53" s="888"/>
    </row>
    <row r="54" spans="1:12" s="891" customFormat="1" ht="12.75" customHeight="1" x14ac:dyDescent="0.2">
      <c r="A54" s="888"/>
      <c r="B54" s="889"/>
      <c r="C54" s="894" t="s">
        <v>427</v>
      </c>
      <c r="D54" s="878"/>
      <c r="E54" s="878"/>
      <c r="F54" s="1171">
        <v>0</v>
      </c>
      <c r="G54" s="1172">
        <v>0</v>
      </c>
      <c r="H54" s="1176">
        <v>0</v>
      </c>
      <c r="I54" s="1167">
        <v>0</v>
      </c>
      <c r="J54" s="1167">
        <v>0</v>
      </c>
      <c r="K54" s="890"/>
      <c r="L54" s="888"/>
    </row>
    <row r="55" spans="1:12" s="603" customFormat="1" x14ac:dyDescent="0.2">
      <c r="A55" s="600"/>
      <c r="B55" s="601"/>
      <c r="C55" s="612" t="s">
        <v>643</v>
      </c>
      <c r="D55" s="613"/>
      <c r="E55" s="613"/>
      <c r="F55" s="614"/>
      <c r="G55" s="614"/>
      <c r="H55" s="614"/>
      <c r="I55" s="614"/>
      <c r="J55" s="615"/>
      <c r="K55" s="602"/>
      <c r="L55" s="600"/>
    </row>
    <row r="56" spans="1:12" s="450" customFormat="1" ht="13.5" customHeight="1" x14ac:dyDescent="0.2">
      <c r="A56" s="446"/>
      <c r="B56" s="606">
        <v>12</v>
      </c>
      <c r="C56" s="1445">
        <v>42248</v>
      </c>
      <c r="D56" s="1445"/>
      <c r="E56" s="1150"/>
      <c r="F56" s="156"/>
      <c r="G56" s="156"/>
      <c r="H56" s="156"/>
      <c r="I56" s="156"/>
      <c r="J56" s="156"/>
      <c r="K56" s="605"/>
      <c r="L56" s="446"/>
    </row>
    <row r="57" spans="1:12" s="450" customFormat="1" x14ac:dyDescent="0.15">
      <c r="A57" s="607"/>
      <c r="B57" s="608"/>
      <c r="C57" s="609"/>
      <c r="D57" s="157"/>
      <c r="E57" s="157"/>
      <c r="F57" s="157"/>
      <c r="G57" s="157"/>
      <c r="H57" s="157"/>
      <c r="I57" s="157"/>
      <c r="J57" s="157"/>
      <c r="K57" s="610"/>
      <c r="L57" s="607"/>
    </row>
  </sheetData>
  <mergeCells count="7">
    <mergeCell ref="C56:D56"/>
    <mergeCell ref="C1:D1"/>
    <mergeCell ref="J1:K1"/>
    <mergeCell ref="J2:J3"/>
    <mergeCell ref="C4:J4"/>
    <mergeCell ref="C6:D6"/>
    <mergeCell ref="C7:D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81"/>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4.7109375" style="178" customWidth="1"/>
    <col min="5" max="6" width="7.7109375" style="178" customWidth="1"/>
    <col min="7" max="7" width="7.85546875" style="178" customWidth="1"/>
    <col min="8" max="13" width="7.7109375" style="178" customWidth="1"/>
    <col min="14" max="14" width="2.5703125" style="178" customWidth="1"/>
    <col min="15" max="15" width="1" style="178" customWidth="1"/>
    <col min="16" max="16384" width="9.140625" style="178"/>
  </cols>
  <sheetData>
    <row r="1" spans="1:15" ht="13.5" customHeight="1" x14ac:dyDescent="0.2">
      <c r="A1" s="177"/>
      <c r="B1" s="1456" t="s">
        <v>408</v>
      </c>
      <c r="C1" s="1456"/>
      <c r="D1" s="1456"/>
      <c r="E1" s="1456"/>
      <c r="F1" s="240"/>
      <c r="G1" s="240"/>
      <c r="H1" s="240"/>
      <c r="I1" s="240"/>
      <c r="J1" s="240"/>
      <c r="K1" s="240"/>
      <c r="L1" s="240"/>
      <c r="M1" s="240"/>
      <c r="N1" s="240"/>
      <c r="O1" s="1006"/>
    </row>
    <row r="2" spans="1:15" ht="6" customHeight="1" x14ac:dyDescent="0.2">
      <c r="A2" s="177"/>
      <c r="B2" s="175"/>
      <c r="C2" s="175"/>
      <c r="D2" s="175"/>
      <c r="E2" s="175"/>
      <c r="F2" s="175"/>
      <c r="G2" s="175"/>
      <c r="H2" s="175"/>
      <c r="I2" s="175"/>
      <c r="J2" s="175"/>
      <c r="K2" s="175"/>
      <c r="L2" s="175"/>
      <c r="M2" s="175"/>
      <c r="N2" s="241"/>
      <c r="O2" s="1006"/>
    </row>
    <row r="3" spans="1:15" ht="11.25" customHeight="1" thickBot="1" x14ac:dyDescent="0.25">
      <c r="A3" s="177"/>
      <c r="B3" s="179"/>
      <c r="C3" s="179"/>
      <c r="D3" s="179"/>
      <c r="E3" s="179"/>
      <c r="F3" s="179"/>
      <c r="G3" s="179"/>
      <c r="H3" s="179"/>
      <c r="I3" s="179"/>
      <c r="J3" s="179"/>
      <c r="K3" s="179"/>
      <c r="L3" s="179"/>
      <c r="M3" s="1007" t="s">
        <v>70</v>
      </c>
      <c r="N3" s="242"/>
      <c r="O3" s="1006"/>
    </row>
    <row r="4" spans="1:15" s="1011" customFormat="1" ht="13.5" customHeight="1" thickBot="1" x14ac:dyDescent="0.25">
      <c r="A4" s="1008"/>
      <c r="B4" s="1009"/>
      <c r="C4" s="1068" t="s">
        <v>440</v>
      </c>
      <c r="D4" s="1069"/>
      <c r="E4" s="1069"/>
      <c r="F4" s="1069"/>
      <c r="G4" s="1069"/>
      <c r="H4" s="1069"/>
      <c r="I4" s="1069"/>
      <c r="J4" s="1069"/>
      <c r="K4" s="1069"/>
      <c r="L4" s="1069"/>
      <c r="M4" s="404"/>
      <c r="N4" s="242"/>
      <c r="O4" s="1010"/>
    </row>
    <row r="5" spans="1:15" s="1015" customFormat="1" ht="5.25" customHeight="1" x14ac:dyDescent="0.2">
      <c r="A5" s="1012"/>
      <c r="B5" s="211"/>
      <c r="C5" s="1013"/>
      <c r="D5" s="1013"/>
      <c r="E5" s="1013"/>
      <c r="F5" s="1013"/>
      <c r="G5" s="1013"/>
      <c r="H5" s="1013"/>
      <c r="I5" s="1013"/>
      <c r="J5" s="1013"/>
      <c r="K5" s="1013"/>
      <c r="L5" s="1013"/>
      <c r="M5" s="1013"/>
      <c r="N5" s="242"/>
      <c r="O5" s="1014"/>
    </row>
    <row r="6" spans="1:15" s="1015" customFormat="1" x14ac:dyDescent="0.2">
      <c r="A6" s="1012"/>
      <c r="B6" s="211"/>
      <c r="C6" s="1016"/>
      <c r="D6" s="1016"/>
      <c r="E6" s="1041">
        <v>2005</v>
      </c>
      <c r="F6" s="1041">
        <v>2006</v>
      </c>
      <c r="G6" s="1041">
        <v>2007</v>
      </c>
      <c r="H6" s="1041">
        <v>2008</v>
      </c>
      <c r="I6" s="1041">
        <v>2009</v>
      </c>
      <c r="J6" s="1041">
        <v>2010</v>
      </c>
      <c r="K6" s="1041">
        <v>2011</v>
      </c>
      <c r="L6" s="1041">
        <v>2012</v>
      </c>
      <c r="M6" s="1041">
        <v>2013</v>
      </c>
      <c r="N6" s="242"/>
      <c r="O6" s="1014"/>
    </row>
    <row r="7" spans="1:15" s="1019" customFormat="1" ht="10.5" customHeight="1" x14ac:dyDescent="0.2">
      <c r="A7" s="1022"/>
      <c r="B7" s="1023"/>
      <c r="C7" s="1024" t="s">
        <v>412</v>
      </c>
      <c r="D7" s="1025"/>
      <c r="E7" s="1120">
        <v>328230</v>
      </c>
      <c r="F7" s="1120">
        <v>330967</v>
      </c>
      <c r="G7" s="1120">
        <v>341720</v>
      </c>
      <c r="H7" s="1120">
        <v>343663</v>
      </c>
      <c r="I7" s="1120">
        <v>336378</v>
      </c>
      <c r="J7" s="1120">
        <v>283311</v>
      </c>
      <c r="K7" s="1120">
        <v>281015</v>
      </c>
      <c r="L7" s="1120">
        <v>268026</v>
      </c>
      <c r="M7" s="1120">
        <v>265860</v>
      </c>
      <c r="N7" s="1180"/>
      <c r="O7" s="1027"/>
    </row>
    <row r="8" spans="1:15" s="1019" customFormat="1" ht="10.5" customHeight="1" x14ac:dyDescent="0.2">
      <c r="A8" s="1022"/>
      <c r="B8" s="1023"/>
      <c r="C8" s="1024" t="s">
        <v>413</v>
      </c>
      <c r="D8" s="1025"/>
      <c r="E8" s="1120">
        <v>378756</v>
      </c>
      <c r="F8" s="1120">
        <v>384854</v>
      </c>
      <c r="G8" s="1120">
        <v>397332</v>
      </c>
      <c r="H8" s="1120">
        <v>400210</v>
      </c>
      <c r="I8" s="1120">
        <v>390129</v>
      </c>
      <c r="J8" s="1120">
        <v>337570</v>
      </c>
      <c r="K8" s="1120">
        <v>334499</v>
      </c>
      <c r="L8" s="1120">
        <v>319177</v>
      </c>
      <c r="M8" s="1120">
        <v>315112</v>
      </c>
      <c r="N8" s="1181"/>
      <c r="O8" s="1027"/>
    </row>
    <row r="9" spans="1:15" s="1019" customFormat="1" ht="10.5" customHeight="1" x14ac:dyDescent="0.2">
      <c r="A9" s="1022"/>
      <c r="B9" s="1023"/>
      <c r="C9" s="1024" t="s">
        <v>444</v>
      </c>
      <c r="D9" s="1025"/>
      <c r="E9" s="1120">
        <v>2960216</v>
      </c>
      <c r="F9" s="1120">
        <v>2990993</v>
      </c>
      <c r="G9" s="1120">
        <v>3094177</v>
      </c>
      <c r="H9" s="1120">
        <v>3138017</v>
      </c>
      <c r="I9" s="1120">
        <v>2998781</v>
      </c>
      <c r="J9" s="1120">
        <v>2779077</v>
      </c>
      <c r="K9" s="1120">
        <v>2735237</v>
      </c>
      <c r="L9" s="1120">
        <v>2559732</v>
      </c>
      <c r="M9" s="1120">
        <v>2555676</v>
      </c>
      <c r="N9" s="1181"/>
      <c r="O9" s="1027"/>
    </row>
    <row r="10" spans="1:15" s="1019" customFormat="1" ht="10.5" customHeight="1" x14ac:dyDescent="0.2">
      <c r="A10" s="1022"/>
      <c r="B10" s="1023"/>
      <c r="C10" s="1024" t="s">
        <v>517</v>
      </c>
      <c r="D10" s="1025"/>
      <c r="E10" s="1120">
        <v>2738739</v>
      </c>
      <c r="F10" s="1120">
        <v>2765576</v>
      </c>
      <c r="G10" s="1120">
        <v>2848902</v>
      </c>
      <c r="H10" s="1120">
        <v>2894365</v>
      </c>
      <c r="I10" s="1120">
        <v>2759400</v>
      </c>
      <c r="J10" s="1120">
        <v>2599509</v>
      </c>
      <c r="K10" s="1120">
        <v>2553741</v>
      </c>
      <c r="L10" s="1120">
        <v>2387386</v>
      </c>
      <c r="M10" s="1120">
        <v>2384121</v>
      </c>
      <c r="N10" s="1181"/>
      <c r="O10" s="1027"/>
    </row>
    <row r="11" spans="1:15" s="1019" customFormat="1" ht="10.5" customHeight="1" x14ac:dyDescent="0.2">
      <c r="A11" s="1022"/>
      <c r="B11" s="1023"/>
      <c r="C11" s="1024" t="s">
        <v>457</v>
      </c>
      <c r="D11" s="1025"/>
      <c r="E11" s="1027"/>
      <c r="F11" s="1027"/>
      <c r="G11" s="1027"/>
      <c r="H11" s="1027"/>
      <c r="I11" s="1027"/>
      <c r="J11" s="1027"/>
      <c r="K11" s="1027"/>
      <c r="L11" s="1027"/>
      <c r="M11" s="1027"/>
      <c r="N11" s="1181"/>
      <c r="O11" s="1027"/>
    </row>
    <row r="12" spans="1:15" s="1019" customFormat="1" ht="10.5" customHeight="1" x14ac:dyDescent="0.2">
      <c r="A12" s="1022"/>
      <c r="B12" s="1023"/>
      <c r="D12" s="1024" t="s">
        <v>451</v>
      </c>
      <c r="E12" s="1026">
        <v>767.35</v>
      </c>
      <c r="F12" s="1026">
        <v>789.21641020299899</v>
      </c>
      <c r="G12" s="1026">
        <v>808.47849558853909</v>
      </c>
      <c r="H12" s="1026">
        <v>846.1337237422581</v>
      </c>
      <c r="I12" s="1026">
        <v>870.33975224698497</v>
      </c>
      <c r="J12" s="1026">
        <v>900.04</v>
      </c>
      <c r="K12" s="1026">
        <v>906.11</v>
      </c>
      <c r="L12" s="1026">
        <v>915.01</v>
      </c>
      <c r="M12" s="1026">
        <v>912.18298170177309</v>
      </c>
      <c r="N12" s="1021"/>
      <c r="O12" s="1027"/>
    </row>
    <row r="13" spans="1:15" s="1019" customFormat="1" ht="10.5" customHeight="1" x14ac:dyDescent="0.2">
      <c r="A13" s="1022"/>
      <c r="B13" s="1023"/>
      <c r="C13" s="1121"/>
      <c r="D13" s="1024" t="s">
        <v>452</v>
      </c>
      <c r="E13" s="1026">
        <v>550</v>
      </c>
      <c r="F13" s="1026">
        <v>565</v>
      </c>
      <c r="G13" s="1026">
        <v>583.36</v>
      </c>
      <c r="H13" s="1026">
        <v>600</v>
      </c>
      <c r="I13" s="1026">
        <v>615.5</v>
      </c>
      <c r="J13" s="1026">
        <v>634</v>
      </c>
      <c r="K13" s="1026">
        <v>641.92999999999995</v>
      </c>
      <c r="L13" s="1026">
        <v>641.92999999999995</v>
      </c>
      <c r="M13" s="1026">
        <v>641.92999999999995</v>
      </c>
      <c r="N13" s="1021"/>
      <c r="O13" s="1027"/>
    </row>
    <row r="14" spans="1:15" s="1019" customFormat="1" ht="10.5" customHeight="1" x14ac:dyDescent="0.2">
      <c r="A14" s="1022"/>
      <c r="B14" s="1023"/>
      <c r="C14" s="1024" t="s">
        <v>458</v>
      </c>
      <c r="D14" s="1065"/>
      <c r="E14" s="1027"/>
      <c r="F14" s="1027"/>
      <c r="G14" s="1027"/>
      <c r="H14" s="1027"/>
      <c r="I14" s="1027"/>
      <c r="J14" s="1027"/>
      <c r="K14" s="1027"/>
      <c r="L14" s="1027"/>
      <c r="M14" s="1027"/>
      <c r="N14" s="1181"/>
      <c r="O14" s="1027"/>
    </row>
    <row r="15" spans="1:15" s="1019" customFormat="1" ht="10.5" customHeight="1" x14ac:dyDescent="0.2">
      <c r="A15" s="1022"/>
      <c r="B15" s="1023"/>
      <c r="C15" s="1020"/>
      <c r="D15" s="1017" t="s">
        <v>453</v>
      </c>
      <c r="E15" s="1026">
        <v>909.17</v>
      </c>
      <c r="F15" s="1026">
        <v>935.96967052376601</v>
      </c>
      <c r="G15" s="1026">
        <v>965.24629620701603</v>
      </c>
      <c r="H15" s="1026">
        <v>1010.3760072203901</v>
      </c>
      <c r="I15" s="1026">
        <v>1036.4416794790202</v>
      </c>
      <c r="J15" s="1026">
        <v>1076.26</v>
      </c>
      <c r="K15" s="1026">
        <v>1084.55</v>
      </c>
      <c r="L15" s="1026">
        <v>1095.5899999999999</v>
      </c>
      <c r="M15" s="1026">
        <v>1093.8178723953499</v>
      </c>
      <c r="N15" s="1181"/>
      <c r="O15" s="1027"/>
    </row>
    <row r="16" spans="1:15" s="1019" customFormat="1" ht="10.5" customHeight="1" x14ac:dyDescent="0.2">
      <c r="A16" s="1022"/>
      <c r="B16" s="1023"/>
      <c r="C16" s="1017"/>
      <c r="D16" s="1018" t="s">
        <v>454</v>
      </c>
      <c r="E16" s="1026">
        <v>646.65</v>
      </c>
      <c r="F16" s="1026">
        <v>667</v>
      </c>
      <c r="G16" s="1026">
        <v>693</v>
      </c>
      <c r="H16" s="1026">
        <v>721.82</v>
      </c>
      <c r="I16" s="1026">
        <v>740</v>
      </c>
      <c r="J16" s="1026">
        <v>768.375</v>
      </c>
      <c r="K16" s="1026">
        <v>776</v>
      </c>
      <c r="L16" s="1026">
        <v>783.62</v>
      </c>
      <c r="M16" s="1026">
        <v>785.45</v>
      </c>
      <c r="N16" s="1181"/>
      <c r="O16" s="1027"/>
    </row>
    <row r="17" spans="1:15" s="1188" customFormat="1" ht="12" customHeight="1" thickBot="1" x14ac:dyDescent="0.25">
      <c r="A17" s="1182"/>
      <c r="B17" s="1183"/>
      <c r="C17" s="1184" t="s">
        <v>512</v>
      </c>
      <c r="D17" s="1185"/>
      <c r="E17" s="1186"/>
      <c r="F17" s="1186"/>
      <c r="G17" s="1186"/>
      <c r="H17" s="1186"/>
      <c r="I17" s="1186"/>
      <c r="J17" s="1186"/>
      <c r="K17" s="1186"/>
      <c r="L17" s="1186"/>
      <c r="M17" s="1186"/>
      <c r="N17" s="1187"/>
      <c r="O17" s="1186"/>
    </row>
    <row r="18" spans="1:15" s="209" customFormat="1" ht="13.5" customHeight="1" thickBot="1" x14ac:dyDescent="0.25">
      <c r="A18" s="208"/>
      <c r="B18" s="180"/>
      <c r="C18" s="1068" t="s">
        <v>525</v>
      </c>
      <c r="D18" s="1069"/>
      <c r="E18" s="1069"/>
      <c r="F18" s="1069"/>
      <c r="G18" s="1069"/>
      <c r="H18" s="1069"/>
      <c r="I18" s="1069"/>
      <c r="J18" s="1069"/>
      <c r="K18" s="1069"/>
      <c r="L18" s="1069"/>
      <c r="M18" s="404"/>
      <c r="N18" s="1021"/>
      <c r="O18" s="1028"/>
    </row>
    <row r="19" spans="1:15" s="209" customFormat="1" ht="5.25" customHeight="1" x14ac:dyDescent="0.2">
      <c r="A19" s="208"/>
      <c r="B19" s="180"/>
      <c r="C19" s="210"/>
      <c r="D19" s="210"/>
      <c r="E19" s="210"/>
      <c r="F19" s="210"/>
      <c r="G19" s="210"/>
      <c r="H19" s="210"/>
      <c r="I19" s="210"/>
      <c r="J19" s="210"/>
      <c r="K19" s="210"/>
      <c r="L19" s="210"/>
      <c r="M19" s="210"/>
      <c r="N19" s="1021"/>
      <c r="O19" s="1028"/>
    </row>
    <row r="20" spans="1:15" s="209" customFormat="1" ht="17.25" customHeight="1" x14ac:dyDescent="0.2">
      <c r="A20" s="208"/>
      <c r="B20" s="180"/>
      <c r="C20" s="1457">
        <v>2013</v>
      </c>
      <c r="D20" s="1458"/>
      <c r="E20" s="1041" t="s">
        <v>513</v>
      </c>
      <c r="F20" s="1041" t="s">
        <v>514</v>
      </c>
      <c r="G20" s="1189" t="s">
        <v>515</v>
      </c>
      <c r="H20" s="1457">
        <v>2013</v>
      </c>
      <c r="I20" s="1459"/>
      <c r="J20" s="1458"/>
      <c r="K20" s="1041" t="s">
        <v>513</v>
      </c>
      <c r="L20" s="1041" t="s">
        <v>514</v>
      </c>
      <c r="M20" s="1189" t="s">
        <v>515</v>
      </c>
      <c r="N20" s="1021"/>
      <c r="O20" s="1028"/>
    </row>
    <row r="21" spans="1:15" s="1195" customFormat="1" ht="10.5" customHeight="1" x14ac:dyDescent="0.2">
      <c r="A21" s="1190"/>
      <c r="B21" s="1191"/>
      <c r="C21" s="1024" t="s">
        <v>59</v>
      </c>
      <c r="D21" s="1229"/>
      <c r="E21" s="1192">
        <v>1157.4769286554401</v>
      </c>
      <c r="F21" s="1192">
        <v>1392.7868040672702</v>
      </c>
      <c r="G21" s="1193">
        <v>615548</v>
      </c>
      <c r="H21" s="1246" t="s">
        <v>526</v>
      </c>
      <c r="I21" s="1247"/>
      <c r="J21" s="1247"/>
      <c r="K21" s="1234">
        <v>793.51253932584302</v>
      </c>
      <c r="L21" s="1234">
        <v>967.44574531835212</v>
      </c>
      <c r="M21" s="1235">
        <v>1335</v>
      </c>
      <c r="N21" s="1181"/>
      <c r="O21" s="1194"/>
    </row>
    <row r="22" spans="1:15" s="1195" customFormat="1" ht="10.5" customHeight="1" x14ac:dyDescent="0.2">
      <c r="A22" s="1190"/>
      <c r="B22" s="1191"/>
      <c r="C22" s="1024" t="s">
        <v>527</v>
      </c>
      <c r="D22" s="1024"/>
      <c r="E22" s="1192">
        <v>1192.69098402847</v>
      </c>
      <c r="F22" s="1192">
        <v>1436.7508171929098</v>
      </c>
      <c r="G22" s="1193">
        <v>521052</v>
      </c>
      <c r="H22" s="1248" t="s">
        <v>528</v>
      </c>
      <c r="I22" s="1249"/>
      <c r="J22" s="1249"/>
      <c r="K22" s="1234">
        <v>640.63795522388114</v>
      </c>
      <c r="L22" s="1234">
        <v>785.84740298507506</v>
      </c>
      <c r="M22" s="1235">
        <v>670</v>
      </c>
      <c r="N22" s="1181"/>
      <c r="O22" s="1194"/>
    </row>
    <row r="23" spans="1:15" s="1195" customFormat="1" ht="10.5" customHeight="1" x14ac:dyDescent="0.2">
      <c r="A23" s="1190"/>
      <c r="B23" s="1191"/>
      <c r="C23" s="1232" t="s">
        <v>529</v>
      </c>
      <c r="D23" s="1233"/>
      <c r="E23" s="1234">
        <v>989.92277709340215</v>
      </c>
      <c r="F23" s="1234">
        <v>1161.1979844594002</v>
      </c>
      <c r="G23" s="1235">
        <v>31659</v>
      </c>
      <c r="H23" s="1250" t="s">
        <v>530</v>
      </c>
      <c r="I23" s="1236"/>
      <c r="J23" s="1237"/>
      <c r="K23" s="1192">
        <v>777.29864061640114</v>
      </c>
      <c r="L23" s="1192">
        <v>1011.0294545954899</v>
      </c>
      <c r="M23" s="1193">
        <v>18170</v>
      </c>
      <c r="N23" s="1181"/>
      <c r="O23" s="1194"/>
    </row>
    <row r="24" spans="1:15" s="1195" customFormat="1" ht="9.75" customHeight="1" x14ac:dyDescent="0.2">
      <c r="A24" s="1190"/>
      <c r="B24" s="1191"/>
      <c r="C24" s="1232" t="s">
        <v>59</v>
      </c>
      <c r="D24" s="1233"/>
      <c r="E24" s="1234">
        <v>1298.8079142664001</v>
      </c>
      <c r="F24" s="1234">
        <v>1590.60368526967</v>
      </c>
      <c r="G24" s="1235">
        <v>260388</v>
      </c>
      <c r="H24" s="1248" t="s">
        <v>531</v>
      </c>
      <c r="I24" s="1249"/>
      <c r="J24" s="1249"/>
      <c r="K24" s="1234">
        <v>788.73940438871512</v>
      </c>
      <c r="L24" s="1234">
        <v>1021.6886959247601</v>
      </c>
      <c r="M24" s="1235">
        <v>1595</v>
      </c>
      <c r="N24" s="1181"/>
      <c r="O24" s="1194"/>
    </row>
    <row r="25" spans="1:15" s="1123" customFormat="1" ht="9.75" customHeight="1" x14ac:dyDescent="0.2">
      <c r="A25" s="1122"/>
      <c r="B25" s="1197"/>
      <c r="C25" s="1232" t="s">
        <v>532</v>
      </c>
      <c r="D25" s="1233"/>
      <c r="E25" s="1234">
        <v>958.66194388725307</v>
      </c>
      <c r="F25" s="1234">
        <v>1137.7560160992</v>
      </c>
      <c r="G25" s="1235">
        <v>38387</v>
      </c>
      <c r="H25" s="1248" t="s">
        <v>533</v>
      </c>
      <c r="I25" s="1249"/>
      <c r="J25" s="1249"/>
      <c r="K25" s="1234">
        <v>641.26138810198302</v>
      </c>
      <c r="L25" s="1234">
        <v>780.78450424929213</v>
      </c>
      <c r="M25" s="1235">
        <v>706</v>
      </c>
      <c r="N25" s="1021"/>
      <c r="O25" s="1040"/>
    </row>
    <row r="26" spans="1:15" s="1203" customFormat="1" ht="10.5" customHeight="1" x14ac:dyDescent="0.2">
      <c r="A26" s="1198"/>
      <c r="B26" s="1199"/>
      <c r="C26" s="1232" t="s">
        <v>534</v>
      </c>
      <c r="D26" s="1233"/>
      <c r="E26" s="1234">
        <v>739.19243675466998</v>
      </c>
      <c r="F26" s="1234">
        <v>889.78996760184702</v>
      </c>
      <c r="G26" s="1235">
        <v>14507</v>
      </c>
      <c r="H26" s="1248" t="s">
        <v>535</v>
      </c>
      <c r="I26" s="1249"/>
      <c r="J26" s="1249"/>
      <c r="K26" s="1234">
        <v>738.70451327433602</v>
      </c>
      <c r="L26" s="1234">
        <v>894.41132743362812</v>
      </c>
      <c r="M26" s="1235">
        <v>226</v>
      </c>
      <c r="N26" s="1201"/>
      <c r="O26" s="1202"/>
    </row>
    <row r="27" spans="1:15" s="1203" customFormat="1" ht="10.5" customHeight="1" x14ac:dyDescent="0.2">
      <c r="A27" s="1198"/>
      <c r="B27" s="1199"/>
      <c r="C27" s="1232" t="s">
        <v>536</v>
      </c>
      <c r="D27" s="1233"/>
      <c r="E27" s="1234">
        <v>1424.9699325383401</v>
      </c>
      <c r="F27" s="1234">
        <v>1704.8831478009699</v>
      </c>
      <c r="G27" s="1235">
        <v>65074</v>
      </c>
      <c r="H27" s="1248" t="s">
        <v>537</v>
      </c>
      <c r="I27" s="1249"/>
      <c r="J27" s="1249"/>
      <c r="K27" s="1234">
        <v>631.75848484848507</v>
      </c>
      <c r="L27" s="1234">
        <v>772.47378787878802</v>
      </c>
      <c r="M27" s="1235">
        <v>198</v>
      </c>
      <c r="N27" s="1201"/>
      <c r="O27" s="1202"/>
    </row>
    <row r="28" spans="1:15" s="1203" customFormat="1" ht="10.5" customHeight="1" x14ac:dyDescent="0.2">
      <c r="A28" s="1198"/>
      <c r="B28" s="1199"/>
      <c r="C28" s="1232" t="s">
        <v>538</v>
      </c>
      <c r="D28" s="1233"/>
      <c r="E28" s="1234">
        <v>1009.7977036742101</v>
      </c>
      <c r="F28" s="1234">
        <v>1181.7921093668101</v>
      </c>
      <c r="G28" s="1235">
        <v>47711</v>
      </c>
      <c r="H28" s="1248" t="s">
        <v>55</v>
      </c>
      <c r="I28" s="1249"/>
      <c r="J28" s="1249"/>
      <c r="K28" s="1234">
        <v>810.68454292267404</v>
      </c>
      <c r="L28" s="1234">
        <v>978.34040792922701</v>
      </c>
      <c r="M28" s="1235">
        <v>6104</v>
      </c>
      <c r="N28" s="1201"/>
      <c r="O28" s="1202"/>
    </row>
    <row r="29" spans="1:15" s="1203" customFormat="1" ht="10.5" customHeight="1" x14ac:dyDescent="0.2">
      <c r="A29" s="1198"/>
      <c r="B29" s="1199"/>
      <c r="C29" s="1232" t="s">
        <v>539</v>
      </c>
      <c r="D29" s="1233"/>
      <c r="E29" s="1234">
        <v>966.7961618578471</v>
      </c>
      <c r="F29" s="1234">
        <v>1148.50364860427</v>
      </c>
      <c r="G29" s="1235">
        <v>21315</v>
      </c>
      <c r="H29" s="1248" t="s">
        <v>540</v>
      </c>
      <c r="I29" s="1249"/>
      <c r="J29" s="1249"/>
      <c r="K29" s="1234">
        <v>961.76987332053704</v>
      </c>
      <c r="L29" s="1234">
        <v>1622.2827639155498</v>
      </c>
      <c r="M29" s="1235">
        <v>2605</v>
      </c>
      <c r="N29" s="1201"/>
      <c r="O29" s="1202"/>
    </row>
    <row r="30" spans="1:15" s="1203" customFormat="1" ht="10.5" customHeight="1" x14ac:dyDescent="0.2">
      <c r="A30" s="1198"/>
      <c r="B30" s="1199"/>
      <c r="C30" s="1232" t="s">
        <v>541</v>
      </c>
      <c r="D30" s="1233"/>
      <c r="E30" s="1234">
        <v>1119.2660915864301</v>
      </c>
      <c r="F30" s="1234">
        <v>1279.4486027285402</v>
      </c>
      <c r="G30" s="1235">
        <v>29393</v>
      </c>
      <c r="H30" s="1248" t="s">
        <v>542</v>
      </c>
      <c r="I30" s="1249"/>
      <c r="J30" s="1249"/>
      <c r="K30" s="1234">
        <v>673.64108024691404</v>
      </c>
      <c r="L30" s="1234">
        <v>809.35101851851903</v>
      </c>
      <c r="M30" s="1235">
        <v>324</v>
      </c>
      <c r="N30" s="1201"/>
      <c r="O30" s="1202"/>
    </row>
    <row r="31" spans="1:15" s="1203" customFormat="1" ht="10.5" customHeight="1" x14ac:dyDescent="0.2">
      <c r="A31" s="1198"/>
      <c r="B31" s="1199"/>
      <c r="C31" s="1232" t="s">
        <v>543</v>
      </c>
      <c r="D31" s="1233"/>
      <c r="E31" s="1234">
        <v>791.22217942621705</v>
      </c>
      <c r="F31" s="1234">
        <v>926.21230147408505</v>
      </c>
      <c r="G31" s="1235">
        <v>12618</v>
      </c>
      <c r="H31" s="1248" t="s">
        <v>544</v>
      </c>
      <c r="I31" s="1249"/>
      <c r="J31" s="1249"/>
      <c r="K31" s="1234">
        <v>720.02253580454908</v>
      </c>
      <c r="L31" s="1234">
        <v>925.38367312552703</v>
      </c>
      <c r="M31" s="1235">
        <v>1187</v>
      </c>
      <c r="N31" s="1201"/>
      <c r="O31" s="1202"/>
    </row>
    <row r="32" spans="1:15" s="1203" customFormat="1" ht="10.5" customHeight="1" x14ac:dyDescent="0.2">
      <c r="A32" s="1198"/>
      <c r="B32" s="1199"/>
      <c r="C32" s="1024" t="s">
        <v>545</v>
      </c>
      <c r="D32" s="1024"/>
      <c r="E32" s="1192">
        <v>963.30623380883799</v>
      </c>
      <c r="F32" s="1192">
        <v>1150.3687443913</v>
      </c>
      <c r="G32" s="1193">
        <v>94496</v>
      </c>
      <c r="H32" s="1248" t="s">
        <v>546</v>
      </c>
      <c r="I32" s="1247"/>
      <c r="J32" s="1247"/>
      <c r="K32" s="1234">
        <v>677.37864792503296</v>
      </c>
      <c r="L32" s="1234">
        <v>793.06207496653303</v>
      </c>
      <c r="M32" s="1235">
        <v>747</v>
      </c>
      <c r="N32" s="1201"/>
      <c r="O32" s="1202"/>
    </row>
    <row r="33" spans="1:15" s="1203" customFormat="1" ht="9.75" customHeight="1" x14ac:dyDescent="0.2">
      <c r="A33" s="1198"/>
      <c r="B33" s="1199"/>
      <c r="C33" s="1232" t="s">
        <v>547</v>
      </c>
      <c r="D33" s="1233"/>
      <c r="E33" s="1234">
        <v>1729.9688054405701</v>
      </c>
      <c r="F33" s="1234">
        <v>1882.9501596688401</v>
      </c>
      <c r="G33" s="1235">
        <v>3382</v>
      </c>
      <c r="H33" s="1248" t="s">
        <v>548</v>
      </c>
      <c r="I33" s="1249"/>
      <c r="J33" s="1249"/>
      <c r="K33" s="1234">
        <v>721.28397099832705</v>
      </c>
      <c r="L33" s="1234">
        <v>850.96167875069705</v>
      </c>
      <c r="M33" s="1235">
        <v>1793</v>
      </c>
      <c r="N33" s="1201"/>
      <c r="O33" s="1202"/>
    </row>
    <row r="34" spans="1:15" s="1203" customFormat="1" ht="9.75" customHeight="1" x14ac:dyDescent="0.2">
      <c r="A34" s="1198"/>
      <c r="B34" s="1199"/>
      <c r="C34" s="1232" t="s">
        <v>549</v>
      </c>
      <c r="D34" s="1233"/>
      <c r="E34" s="1234">
        <v>879.67511198799502</v>
      </c>
      <c r="F34" s="1234">
        <v>1034.9090835324801</v>
      </c>
      <c r="G34" s="1235">
        <v>17993</v>
      </c>
      <c r="H34" s="1248" t="s">
        <v>550</v>
      </c>
      <c r="I34" s="1249"/>
      <c r="J34" s="1249"/>
      <c r="K34" s="1234">
        <v>633.36686274509805</v>
      </c>
      <c r="L34" s="1234">
        <v>775.370512820513</v>
      </c>
      <c r="M34" s="1235">
        <v>663</v>
      </c>
      <c r="N34" s="1201"/>
      <c r="O34" s="1202"/>
    </row>
    <row r="35" spans="1:15" s="1203" customFormat="1" ht="9.75" customHeight="1" x14ac:dyDescent="0.2">
      <c r="A35" s="1198"/>
      <c r="B35" s="1199"/>
      <c r="C35" s="1232" t="s">
        <v>551</v>
      </c>
      <c r="D35" s="1233"/>
      <c r="E35" s="1234">
        <v>851.973171540919</v>
      </c>
      <c r="F35" s="1234">
        <v>1056.73287908577</v>
      </c>
      <c r="G35" s="1235">
        <v>8138</v>
      </c>
      <c r="H35" s="1248" t="s">
        <v>552</v>
      </c>
      <c r="I35" s="1249"/>
      <c r="J35" s="1249"/>
      <c r="K35" s="1234">
        <v>664.58009859154902</v>
      </c>
      <c r="L35" s="1234">
        <v>802.15710563380298</v>
      </c>
      <c r="M35" s="1235">
        <v>1420</v>
      </c>
      <c r="N35" s="1201"/>
      <c r="O35" s="1202"/>
    </row>
    <row r="36" spans="1:15" s="1203" customFormat="1" ht="9.75" customHeight="1" x14ac:dyDescent="0.2">
      <c r="A36" s="1198"/>
      <c r="B36" s="1199"/>
      <c r="C36" s="1232" t="s">
        <v>553</v>
      </c>
      <c r="D36" s="1233"/>
      <c r="E36" s="1234">
        <v>810.32354247767307</v>
      </c>
      <c r="F36" s="1234">
        <v>949.44046713991304</v>
      </c>
      <c r="G36" s="1235">
        <v>4367</v>
      </c>
      <c r="H36" s="1248" t="s">
        <v>554</v>
      </c>
      <c r="I36" s="1249"/>
      <c r="J36" s="1249"/>
      <c r="K36" s="1234">
        <v>716.05581395348804</v>
      </c>
      <c r="L36" s="1234">
        <v>838.320747508306</v>
      </c>
      <c r="M36" s="1235">
        <v>602</v>
      </c>
      <c r="N36" s="1201"/>
      <c r="O36" s="1202"/>
    </row>
    <row r="37" spans="1:15" s="1203" customFormat="1" ht="10.5" customHeight="1" x14ac:dyDescent="0.2">
      <c r="A37" s="1198"/>
      <c r="B37" s="1199"/>
      <c r="C37" s="1232" t="s">
        <v>555</v>
      </c>
      <c r="D37" s="1233"/>
      <c r="E37" s="1234">
        <v>812.21773331506108</v>
      </c>
      <c r="F37" s="1234">
        <v>987.54361107304408</v>
      </c>
      <c r="G37" s="1235">
        <v>7297</v>
      </c>
      <c r="H37" s="1250" t="s">
        <v>556</v>
      </c>
      <c r="I37" s="1236"/>
      <c r="J37" s="1237"/>
      <c r="K37" s="1192">
        <v>804.2204310868251</v>
      </c>
      <c r="L37" s="1192">
        <v>966.20376998583311</v>
      </c>
      <c r="M37" s="1193">
        <v>39528</v>
      </c>
      <c r="N37" s="1201"/>
      <c r="O37" s="1202"/>
    </row>
    <row r="38" spans="1:15" s="1203" customFormat="1" ht="10.5" customHeight="1" x14ac:dyDescent="0.2">
      <c r="A38" s="1198"/>
      <c r="B38" s="1199"/>
      <c r="C38" s="1232" t="s">
        <v>557</v>
      </c>
      <c r="D38" s="1233"/>
      <c r="E38" s="1234">
        <v>1041.3562803953698</v>
      </c>
      <c r="F38" s="1234">
        <v>1286.2018725365401</v>
      </c>
      <c r="G38" s="1235">
        <v>16491</v>
      </c>
      <c r="H38" s="1248" t="s">
        <v>558</v>
      </c>
      <c r="I38" s="1236"/>
      <c r="J38" s="1237"/>
      <c r="K38" s="1234">
        <v>912.36006265909498</v>
      </c>
      <c r="L38" s="1234">
        <v>1118.9305286861202</v>
      </c>
      <c r="M38" s="1235">
        <v>5107</v>
      </c>
      <c r="N38" s="1201"/>
      <c r="O38" s="1202"/>
    </row>
    <row r="39" spans="1:15" s="1203" customFormat="1" ht="10.5" customHeight="1" x14ac:dyDescent="0.2">
      <c r="A39" s="1198"/>
      <c r="B39" s="1199"/>
      <c r="C39" s="1232" t="s">
        <v>559</v>
      </c>
      <c r="D39" s="1233"/>
      <c r="E39" s="1234">
        <v>1017.9374238187399</v>
      </c>
      <c r="F39" s="1234">
        <v>1172.7421194522103</v>
      </c>
      <c r="G39" s="1235">
        <v>13947</v>
      </c>
      <c r="H39" s="1248" t="s">
        <v>560</v>
      </c>
      <c r="I39" s="1230"/>
      <c r="J39" s="1231"/>
      <c r="K39" s="1234">
        <v>737.10955508474603</v>
      </c>
      <c r="L39" s="1234">
        <v>920.80870056497201</v>
      </c>
      <c r="M39" s="1235">
        <v>2832</v>
      </c>
      <c r="N39" s="1201"/>
      <c r="O39" s="1202"/>
    </row>
    <row r="40" spans="1:15" s="1203" customFormat="1" ht="10.5" customHeight="1" x14ac:dyDescent="0.2">
      <c r="A40" s="1198"/>
      <c r="B40" s="1199"/>
      <c r="C40" s="1232" t="s">
        <v>561</v>
      </c>
      <c r="D40" s="1233"/>
      <c r="E40" s="1234">
        <v>791.26451174573901</v>
      </c>
      <c r="F40" s="1234">
        <v>922.05343850760005</v>
      </c>
      <c r="G40" s="1235">
        <v>4342</v>
      </c>
      <c r="H40" s="1248" t="s">
        <v>562</v>
      </c>
      <c r="I40" s="1236"/>
      <c r="J40" s="1237"/>
      <c r="K40" s="1234">
        <v>744.81913716814211</v>
      </c>
      <c r="L40" s="1234">
        <v>891.744103982301</v>
      </c>
      <c r="M40" s="1235">
        <v>904</v>
      </c>
      <c r="N40" s="1201"/>
      <c r="O40" s="1202"/>
    </row>
    <row r="41" spans="1:15" s="1203" customFormat="1" ht="10.5" customHeight="1" x14ac:dyDescent="0.2">
      <c r="A41" s="1198"/>
      <c r="B41" s="1199"/>
      <c r="C41" s="1232" t="s">
        <v>58</v>
      </c>
      <c r="D41" s="1233"/>
      <c r="E41" s="1234">
        <v>978.75794379416413</v>
      </c>
      <c r="F41" s="1234">
        <v>1197.1216581261099</v>
      </c>
      <c r="G41" s="1235">
        <v>18539</v>
      </c>
      <c r="H41" s="1248" t="s">
        <v>563</v>
      </c>
      <c r="I41" s="1236"/>
      <c r="J41" s="1237"/>
      <c r="K41" s="1234">
        <v>829.97355870108208</v>
      </c>
      <c r="L41" s="1234">
        <v>980.64575353871805</v>
      </c>
      <c r="M41" s="1235">
        <v>6005</v>
      </c>
      <c r="N41" s="1201"/>
      <c r="O41" s="1202"/>
    </row>
    <row r="42" spans="1:15" s="1203" customFormat="1" ht="10.5" customHeight="1" x14ac:dyDescent="0.2">
      <c r="A42" s="1198"/>
      <c r="B42" s="1199"/>
      <c r="C42" s="1024" t="s">
        <v>195</v>
      </c>
      <c r="D42" s="1233"/>
      <c r="E42" s="1192">
        <v>802.16526038598806</v>
      </c>
      <c r="F42" s="1192">
        <v>985.26431594539304</v>
      </c>
      <c r="G42" s="1193">
        <v>115444</v>
      </c>
      <c r="H42" s="1248" t="s">
        <v>564</v>
      </c>
      <c r="I42" s="1236"/>
      <c r="J42" s="1237"/>
      <c r="K42" s="1234">
        <v>793.39577250177206</v>
      </c>
      <c r="L42" s="1234">
        <v>928.03699149539307</v>
      </c>
      <c r="M42" s="1235">
        <v>2822</v>
      </c>
      <c r="N42" s="1201"/>
      <c r="O42" s="1202"/>
    </row>
    <row r="43" spans="1:15" s="1203" customFormat="1" ht="10.5" customHeight="1" x14ac:dyDescent="0.2">
      <c r="A43" s="1198"/>
      <c r="B43" s="1199"/>
      <c r="C43" s="1024" t="s">
        <v>565</v>
      </c>
      <c r="D43" s="1233"/>
      <c r="E43" s="1192">
        <v>902.73061229564212</v>
      </c>
      <c r="F43" s="1192">
        <v>1157.36117548331</v>
      </c>
      <c r="G43" s="1193">
        <v>16087</v>
      </c>
      <c r="H43" s="1248" t="s">
        <v>566</v>
      </c>
      <c r="I43" s="1236"/>
      <c r="J43" s="1237"/>
      <c r="K43" s="1234">
        <v>745.47671164772703</v>
      </c>
      <c r="L43" s="1234">
        <v>862.95498579545506</v>
      </c>
      <c r="M43" s="1235">
        <v>1408</v>
      </c>
      <c r="N43" s="1201"/>
      <c r="O43" s="1202"/>
    </row>
    <row r="44" spans="1:15" s="1203" customFormat="1" ht="10.5" customHeight="1" x14ac:dyDescent="0.2">
      <c r="A44" s="1198"/>
      <c r="B44" s="1199"/>
      <c r="C44" s="1232" t="s">
        <v>567</v>
      </c>
      <c r="D44" s="1233"/>
      <c r="E44" s="1234">
        <v>698.73139246904202</v>
      </c>
      <c r="F44" s="1234">
        <v>854.17237300985607</v>
      </c>
      <c r="G44" s="1235">
        <v>3957</v>
      </c>
      <c r="H44" s="1248" t="s">
        <v>568</v>
      </c>
      <c r="I44" s="1236"/>
      <c r="J44" s="1237"/>
      <c r="K44" s="1234">
        <v>814.32324419976408</v>
      </c>
      <c r="L44" s="1234">
        <v>989.10860794337407</v>
      </c>
      <c r="M44" s="1235">
        <v>2543</v>
      </c>
      <c r="N44" s="1201"/>
      <c r="O44" s="1202"/>
    </row>
    <row r="45" spans="1:15" s="1203" customFormat="1" ht="10.5" customHeight="1" x14ac:dyDescent="0.2">
      <c r="A45" s="1198"/>
      <c r="B45" s="1199"/>
      <c r="C45" s="1232" t="s">
        <v>569</v>
      </c>
      <c r="D45" s="1233"/>
      <c r="E45" s="1234">
        <v>738.12176112126804</v>
      </c>
      <c r="F45" s="1234">
        <v>879.27611212675208</v>
      </c>
      <c r="G45" s="1235">
        <v>1641</v>
      </c>
      <c r="H45" s="1248" t="s">
        <v>570</v>
      </c>
      <c r="I45" s="1236"/>
      <c r="J45" s="1237"/>
      <c r="K45" s="1234">
        <v>703.31418938307002</v>
      </c>
      <c r="L45" s="1234">
        <v>809.77126255380199</v>
      </c>
      <c r="M45" s="1235">
        <v>697</v>
      </c>
      <c r="N45" s="1201"/>
      <c r="O45" s="1202"/>
    </row>
    <row r="46" spans="1:15" s="1203" customFormat="1" ht="10.5" customHeight="1" x14ac:dyDescent="0.2">
      <c r="A46" s="1200"/>
      <c r="B46" s="1204"/>
      <c r="C46" s="1232" t="s">
        <v>571</v>
      </c>
      <c r="D46" s="1233"/>
      <c r="E46" s="1234">
        <v>759.87287570621504</v>
      </c>
      <c r="F46" s="1234">
        <v>933.50689830508497</v>
      </c>
      <c r="G46" s="1235">
        <v>1770</v>
      </c>
      <c r="H46" s="1248" t="s">
        <v>572</v>
      </c>
      <c r="I46" s="1236"/>
      <c r="J46" s="1237"/>
      <c r="K46" s="1234">
        <v>757.00668700737413</v>
      </c>
      <c r="L46" s="1234">
        <v>903.63987795575906</v>
      </c>
      <c r="M46" s="1235">
        <v>3933</v>
      </c>
      <c r="N46" s="1201"/>
      <c r="O46" s="1202"/>
    </row>
    <row r="47" spans="1:15" s="1203" customFormat="1" ht="10.5" customHeight="1" x14ac:dyDescent="0.2">
      <c r="A47" s="1200"/>
      <c r="B47" s="1204"/>
      <c r="C47" s="1232" t="s">
        <v>573</v>
      </c>
      <c r="D47" s="1233"/>
      <c r="E47" s="1234">
        <v>749.12940748179801</v>
      </c>
      <c r="F47" s="1234">
        <v>920.33325131810204</v>
      </c>
      <c r="G47" s="1235">
        <v>3983</v>
      </c>
      <c r="H47" s="1248" t="s">
        <v>574</v>
      </c>
      <c r="I47" s="1236"/>
      <c r="J47" s="1237"/>
      <c r="K47" s="1234">
        <v>748.48065351894797</v>
      </c>
      <c r="L47" s="1234">
        <v>885.89454369682903</v>
      </c>
      <c r="M47" s="1235">
        <v>2586</v>
      </c>
      <c r="N47" s="1201"/>
      <c r="O47" s="1202"/>
    </row>
    <row r="48" spans="1:15" s="1203" customFormat="1" ht="10.5" customHeight="1" x14ac:dyDescent="0.2">
      <c r="A48" s="1200"/>
      <c r="B48" s="1204"/>
      <c r="C48" s="1232" t="s">
        <v>575</v>
      </c>
      <c r="D48" s="1238"/>
      <c r="E48" s="1234">
        <v>1312.7812521114902</v>
      </c>
      <c r="F48" s="1234">
        <v>1790.0385346283801</v>
      </c>
      <c r="G48" s="1235">
        <v>4736</v>
      </c>
      <c r="H48" s="1248" t="s">
        <v>79</v>
      </c>
      <c r="I48" s="1230"/>
      <c r="J48" s="1231"/>
      <c r="K48" s="1234">
        <v>806.51894397156502</v>
      </c>
      <c r="L48" s="1234">
        <v>974.32102235525201</v>
      </c>
      <c r="M48" s="1235">
        <v>10691</v>
      </c>
      <c r="N48" s="1201"/>
      <c r="O48" s="1202"/>
    </row>
    <row r="49" spans="1:15" s="1203" customFormat="1" ht="10.5" customHeight="1" x14ac:dyDescent="0.2">
      <c r="A49" s="1200"/>
      <c r="B49" s="1204"/>
      <c r="C49" s="1024" t="s">
        <v>576</v>
      </c>
      <c r="D49" s="1233"/>
      <c r="E49" s="1192">
        <v>756.81081534309908</v>
      </c>
      <c r="F49" s="1192">
        <v>901.95067913132903</v>
      </c>
      <c r="G49" s="1193">
        <v>15564</v>
      </c>
      <c r="H49" s="1250" t="s">
        <v>196</v>
      </c>
      <c r="I49" s="1236"/>
      <c r="J49" s="1237"/>
      <c r="K49" s="1192">
        <v>790.6002577683621</v>
      </c>
      <c r="L49" s="1192">
        <v>943.89424917608312</v>
      </c>
      <c r="M49" s="1193">
        <v>84960</v>
      </c>
      <c r="N49" s="1201"/>
      <c r="O49" s="1202"/>
    </row>
    <row r="50" spans="1:15" s="1203" customFormat="1" ht="10.5" customHeight="1" x14ac:dyDescent="0.2">
      <c r="A50" s="1200"/>
      <c r="B50" s="1204"/>
      <c r="C50" s="1232" t="s">
        <v>577</v>
      </c>
      <c r="D50" s="1233"/>
      <c r="E50" s="1234">
        <v>678.17241958042007</v>
      </c>
      <c r="F50" s="1234">
        <v>822.38476923076905</v>
      </c>
      <c r="G50" s="1235">
        <v>715</v>
      </c>
      <c r="H50" s="1248" t="s">
        <v>578</v>
      </c>
      <c r="I50" s="1249"/>
      <c r="J50" s="1249"/>
      <c r="K50" s="1234">
        <v>776.16746735687207</v>
      </c>
      <c r="L50" s="1234">
        <v>911.23751989492405</v>
      </c>
      <c r="M50" s="1235">
        <v>12943</v>
      </c>
      <c r="N50" s="1201"/>
      <c r="O50" s="1202"/>
    </row>
    <row r="51" spans="1:15" s="1203" customFormat="1" ht="10.5" customHeight="1" x14ac:dyDescent="0.2">
      <c r="A51" s="1200"/>
      <c r="B51" s="1204"/>
      <c r="C51" s="1232" t="s">
        <v>579</v>
      </c>
      <c r="D51" s="1233"/>
      <c r="E51" s="1234">
        <v>685.74213032581508</v>
      </c>
      <c r="F51" s="1234">
        <v>801.34243107769396</v>
      </c>
      <c r="G51" s="1235">
        <v>399</v>
      </c>
      <c r="H51" s="1248" t="s">
        <v>580</v>
      </c>
      <c r="I51" s="1249"/>
      <c r="J51" s="1249"/>
      <c r="K51" s="1234">
        <v>663.93073359073401</v>
      </c>
      <c r="L51" s="1234">
        <v>766.85799227799214</v>
      </c>
      <c r="M51" s="1235">
        <v>259</v>
      </c>
      <c r="N51" s="1201"/>
      <c r="O51" s="1202"/>
    </row>
    <row r="52" spans="1:15" s="1203" customFormat="1" ht="10.5" customHeight="1" x14ac:dyDescent="0.2">
      <c r="A52" s="1200"/>
      <c r="B52" s="1204"/>
      <c r="C52" s="1232" t="s">
        <v>581</v>
      </c>
      <c r="D52" s="1233"/>
      <c r="E52" s="1234">
        <v>691.26455284552799</v>
      </c>
      <c r="F52" s="1234">
        <v>829.23718157181611</v>
      </c>
      <c r="G52" s="1235">
        <v>369</v>
      </c>
      <c r="H52" s="1248" t="s">
        <v>582</v>
      </c>
      <c r="I52" s="1249"/>
      <c r="J52" s="1249"/>
      <c r="K52" s="1234">
        <v>665.51078467153309</v>
      </c>
      <c r="L52" s="1234">
        <v>782.62388686131408</v>
      </c>
      <c r="M52" s="1235">
        <v>548</v>
      </c>
      <c r="N52" s="1201"/>
      <c r="O52" s="1202"/>
    </row>
    <row r="53" spans="1:15" s="1203" customFormat="1" ht="10.5" customHeight="1" x14ac:dyDescent="0.2">
      <c r="A53" s="1200"/>
      <c r="B53" s="1204"/>
      <c r="C53" s="1232" t="s">
        <v>583</v>
      </c>
      <c r="D53" s="1233"/>
      <c r="E53" s="1234">
        <v>680.51743935310014</v>
      </c>
      <c r="F53" s="1234">
        <v>855.36632075471709</v>
      </c>
      <c r="G53" s="1235">
        <v>742</v>
      </c>
      <c r="H53" s="1248" t="s">
        <v>584</v>
      </c>
      <c r="I53" s="1249"/>
      <c r="J53" s="1249"/>
      <c r="K53" s="1234">
        <v>703.70596605744106</v>
      </c>
      <c r="L53" s="1234">
        <v>805.09500000000003</v>
      </c>
      <c r="M53" s="1235">
        <v>766</v>
      </c>
      <c r="N53" s="1201"/>
      <c r="O53" s="1202"/>
    </row>
    <row r="54" spans="1:15" s="1203" customFormat="1" ht="10.5" customHeight="1" x14ac:dyDescent="0.2">
      <c r="A54" s="1200"/>
      <c r="B54" s="1204"/>
      <c r="C54" s="1232" t="s">
        <v>585</v>
      </c>
      <c r="D54" s="1233"/>
      <c r="E54" s="1234">
        <v>1046.8450961538501</v>
      </c>
      <c r="F54" s="1234">
        <v>1209.6451709401699</v>
      </c>
      <c r="G54" s="1235">
        <v>1872</v>
      </c>
      <c r="H54" s="1248" t="s">
        <v>74</v>
      </c>
      <c r="I54" s="1249"/>
      <c r="J54" s="1249"/>
      <c r="K54" s="1234">
        <v>852.08517494630405</v>
      </c>
      <c r="L54" s="1234">
        <v>1058.87744543754</v>
      </c>
      <c r="M54" s="1235">
        <v>14433</v>
      </c>
      <c r="N54" s="1201"/>
      <c r="O54" s="1202"/>
    </row>
    <row r="55" spans="1:15" s="1203" customFormat="1" ht="10.5" customHeight="1" x14ac:dyDescent="0.2">
      <c r="A55" s="1200"/>
      <c r="B55" s="1204"/>
      <c r="C55" s="1232" t="s">
        <v>586</v>
      </c>
      <c r="D55" s="1233"/>
      <c r="E55" s="1234">
        <v>665.16802222222202</v>
      </c>
      <c r="F55" s="1234">
        <v>790.70237777777811</v>
      </c>
      <c r="G55" s="1235">
        <v>450</v>
      </c>
      <c r="H55" s="1248" t="s">
        <v>587</v>
      </c>
      <c r="I55" s="1249"/>
      <c r="J55" s="1249"/>
      <c r="K55" s="1234">
        <v>817.80064784416709</v>
      </c>
      <c r="L55" s="1234">
        <v>934.17871963230505</v>
      </c>
      <c r="M55" s="1235">
        <v>4569</v>
      </c>
      <c r="N55" s="1201"/>
      <c r="O55" s="1202"/>
    </row>
    <row r="56" spans="1:15" s="1203" customFormat="1" ht="10.5" customHeight="1" x14ac:dyDescent="0.2">
      <c r="A56" s="1200"/>
      <c r="B56" s="1204"/>
      <c r="C56" s="1232" t="s">
        <v>588</v>
      </c>
      <c r="D56" s="1233"/>
      <c r="E56" s="1234">
        <v>629.55932330827102</v>
      </c>
      <c r="F56" s="1234">
        <v>742.80533834586504</v>
      </c>
      <c r="G56" s="1235">
        <v>399</v>
      </c>
      <c r="H56" s="1248" t="s">
        <v>589</v>
      </c>
      <c r="I56" s="1249"/>
      <c r="J56" s="1249"/>
      <c r="K56" s="1234">
        <v>751.7946822803201</v>
      </c>
      <c r="L56" s="1234">
        <v>886.46615468409607</v>
      </c>
      <c r="M56" s="1235">
        <v>5508</v>
      </c>
      <c r="N56" s="1201"/>
      <c r="O56" s="1202"/>
    </row>
    <row r="57" spans="1:15" s="1203" customFormat="1" ht="10.5" customHeight="1" x14ac:dyDescent="0.2">
      <c r="A57" s="1200"/>
      <c r="B57" s="1204"/>
      <c r="C57" s="1232" t="s">
        <v>590</v>
      </c>
      <c r="D57" s="1233"/>
      <c r="E57" s="1234">
        <v>697.99026666666714</v>
      </c>
      <c r="F57" s="1234">
        <v>834.97178018018008</v>
      </c>
      <c r="G57" s="1235">
        <v>2775</v>
      </c>
      <c r="H57" s="1248" t="s">
        <v>591</v>
      </c>
      <c r="I57" s="1249"/>
      <c r="J57" s="1249"/>
      <c r="K57" s="1234">
        <v>811.06938977327502</v>
      </c>
      <c r="L57" s="1234">
        <v>958.21426314519999</v>
      </c>
      <c r="M57" s="1235">
        <v>16584</v>
      </c>
      <c r="N57" s="1201"/>
      <c r="O57" s="1202"/>
    </row>
    <row r="58" spans="1:15" s="1245" customFormat="1" ht="10.5" customHeight="1" x14ac:dyDescent="0.2">
      <c r="A58" s="528"/>
      <c r="B58" s="1205"/>
      <c r="C58" s="1232" t="s">
        <v>592</v>
      </c>
      <c r="D58" s="1233"/>
      <c r="E58" s="1234">
        <v>701.32099750623411</v>
      </c>
      <c r="F58" s="1234">
        <v>834.16705735660798</v>
      </c>
      <c r="G58" s="1235">
        <v>401</v>
      </c>
      <c r="H58" s="1248" t="s">
        <v>593</v>
      </c>
      <c r="I58" s="1247"/>
      <c r="J58" s="1247"/>
      <c r="K58" s="1234">
        <v>678.29542028985509</v>
      </c>
      <c r="L58" s="1234">
        <v>772.17873913043502</v>
      </c>
      <c r="M58" s="1235">
        <v>690</v>
      </c>
      <c r="N58" s="1201"/>
      <c r="O58" s="1202"/>
    </row>
    <row r="59" spans="1:15" s="1208" customFormat="1" ht="10.5" customHeight="1" x14ac:dyDescent="0.2">
      <c r="A59" s="1206"/>
      <c r="B59" s="1207"/>
      <c r="C59" s="1232" t="s">
        <v>594</v>
      </c>
      <c r="D59" s="1233"/>
      <c r="E59" s="1234">
        <v>652.30824046920804</v>
      </c>
      <c r="F59" s="1234">
        <v>736.38234604105605</v>
      </c>
      <c r="G59" s="1235">
        <v>341</v>
      </c>
      <c r="H59" s="1248" t="s">
        <v>595</v>
      </c>
      <c r="I59" s="1249"/>
      <c r="J59" s="1249"/>
      <c r="K59" s="1234">
        <v>759.10524562152909</v>
      </c>
      <c r="L59" s="1234">
        <v>917.25832550192206</v>
      </c>
      <c r="M59" s="1235">
        <v>4682</v>
      </c>
      <c r="N59" s="1201"/>
      <c r="O59" s="1202"/>
    </row>
    <row r="60" spans="1:15" s="1208" customFormat="1" ht="10.5" customHeight="1" x14ac:dyDescent="0.2">
      <c r="A60" s="1206"/>
      <c r="B60" s="1206"/>
      <c r="C60" s="1232" t="s">
        <v>596</v>
      </c>
      <c r="D60" s="1233"/>
      <c r="E60" s="1234">
        <v>634.96238532110101</v>
      </c>
      <c r="F60" s="1234">
        <v>731.73489296636103</v>
      </c>
      <c r="G60" s="1235">
        <v>327</v>
      </c>
      <c r="H60" s="1248" t="s">
        <v>597</v>
      </c>
      <c r="I60" s="1249"/>
      <c r="J60" s="1249"/>
      <c r="K60" s="1234">
        <v>795.43013410134108</v>
      </c>
      <c r="L60" s="1234">
        <v>963.91834578345811</v>
      </c>
      <c r="M60" s="1235">
        <v>11111</v>
      </c>
      <c r="N60" s="1201"/>
      <c r="O60" s="1202"/>
    </row>
    <row r="61" spans="1:15" s="1208" customFormat="1" ht="10.5" customHeight="1" x14ac:dyDescent="0.2">
      <c r="A61" s="1206"/>
      <c r="B61" s="1206"/>
      <c r="C61" s="1232" t="s">
        <v>598</v>
      </c>
      <c r="D61" s="1233"/>
      <c r="E61" s="1234">
        <v>755.81698529411801</v>
      </c>
      <c r="F61" s="1234">
        <v>910.29117647058808</v>
      </c>
      <c r="G61" s="1235">
        <v>408</v>
      </c>
      <c r="H61" s="1248" t="s">
        <v>599</v>
      </c>
      <c r="I61" s="1249"/>
      <c r="J61" s="1249"/>
      <c r="K61" s="1234">
        <v>782.34265704584004</v>
      </c>
      <c r="L61" s="1234">
        <v>935.46780984719908</v>
      </c>
      <c r="M61" s="1235">
        <v>1178</v>
      </c>
      <c r="N61" s="1201"/>
      <c r="O61" s="1202"/>
    </row>
    <row r="62" spans="1:15" s="1208" customFormat="1" ht="10.5" customHeight="1" x14ac:dyDescent="0.2">
      <c r="A62" s="1206"/>
      <c r="B62" s="1206"/>
      <c r="C62" s="1232" t="s">
        <v>600</v>
      </c>
      <c r="D62" s="1233"/>
      <c r="E62" s="1234">
        <v>655.79212499999994</v>
      </c>
      <c r="F62" s="1234">
        <v>794.58763888888905</v>
      </c>
      <c r="G62" s="1235">
        <v>720</v>
      </c>
      <c r="H62" s="1248" t="s">
        <v>601</v>
      </c>
      <c r="I62" s="1249"/>
      <c r="J62" s="1249"/>
      <c r="K62" s="1234">
        <v>758.69672611776207</v>
      </c>
      <c r="L62" s="1234">
        <v>900.30936965550904</v>
      </c>
      <c r="M62" s="1235">
        <v>4093</v>
      </c>
      <c r="N62" s="1201"/>
      <c r="O62" s="1202"/>
    </row>
    <row r="63" spans="1:15" s="1211" customFormat="1" ht="10.5" customHeight="1" x14ac:dyDescent="0.2">
      <c r="A63" s="1209"/>
      <c r="B63" s="1210"/>
      <c r="C63" s="1232" t="s">
        <v>602</v>
      </c>
      <c r="D63" s="1233"/>
      <c r="E63" s="1234">
        <v>764.05252044252006</v>
      </c>
      <c r="F63" s="1234">
        <v>895.93944203944204</v>
      </c>
      <c r="G63" s="1235">
        <v>2079</v>
      </c>
      <c r="H63" s="1248" t="s">
        <v>603</v>
      </c>
      <c r="I63" s="1249"/>
      <c r="J63" s="1249"/>
      <c r="K63" s="1234">
        <v>714.77608585145401</v>
      </c>
      <c r="L63" s="1234">
        <v>847.0273990398191</v>
      </c>
      <c r="M63" s="1235">
        <v>3541</v>
      </c>
      <c r="N63" s="1021"/>
      <c r="O63" s="1008"/>
    </row>
    <row r="64" spans="1:15" s="1211" customFormat="1" ht="10.5" customHeight="1" x14ac:dyDescent="0.2">
      <c r="A64" s="1209"/>
      <c r="B64" s="1210"/>
      <c r="C64" s="1232" t="s">
        <v>57</v>
      </c>
      <c r="D64" s="1233"/>
      <c r="E64" s="1234">
        <v>766.19944210821404</v>
      </c>
      <c r="F64" s="1234">
        <v>932.10170171012112</v>
      </c>
      <c r="G64" s="1235">
        <v>3567</v>
      </c>
      <c r="H64" s="1248" t="s">
        <v>604</v>
      </c>
      <c r="I64" s="1249"/>
      <c r="J64" s="1249"/>
      <c r="K64" s="1234">
        <v>758.273551219512</v>
      </c>
      <c r="L64" s="1234">
        <v>897.91878048780507</v>
      </c>
      <c r="M64" s="1235">
        <v>1025</v>
      </c>
      <c r="N64" s="1021"/>
      <c r="O64" s="1008"/>
    </row>
    <row r="65" spans="1:15" s="1211" customFormat="1" ht="10.5" customHeight="1" x14ac:dyDescent="0.2">
      <c r="A65" s="1209"/>
      <c r="B65" s="1210"/>
      <c r="C65" s="1024" t="s">
        <v>605</v>
      </c>
      <c r="D65" s="1233"/>
      <c r="E65" s="1192">
        <v>781.42149568882905</v>
      </c>
      <c r="F65" s="1192">
        <v>939.79368767963206</v>
      </c>
      <c r="G65" s="1193">
        <v>26095</v>
      </c>
      <c r="H65" s="1248" t="s">
        <v>606</v>
      </c>
      <c r="I65" s="1236"/>
      <c r="J65" s="1237"/>
      <c r="K65" s="1251">
        <v>734.670821782178</v>
      </c>
      <c r="L65" s="1251">
        <v>853.48118811881216</v>
      </c>
      <c r="M65" s="1252">
        <v>3030</v>
      </c>
      <c r="N65" s="1212"/>
      <c r="O65" s="1008"/>
    </row>
    <row r="66" spans="1:15" ht="10.5" customHeight="1" x14ac:dyDescent="0.2">
      <c r="A66" s="1006"/>
      <c r="B66" s="1006"/>
      <c r="C66" s="1232" t="s">
        <v>607</v>
      </c>
      <c r="D66" s="1233"/>
      <c r="E66" s="1234">
        <v>648.34851637764905</v>
      </c>
      <c r="F66" s="1234">
        <v>790.849036608863</v>
      </c>
      <c r="G66" s="1235">
        <v>519</v>
      </c>
      <c r="H66" s="1250" t="s">
        <v>133</v>
      </c>
      <c r="I66" s="1236"/>
      <c r="J66" s="1237"/>
      <c r="K66" s="1192">
        <v>873.22846506753604</v>
      </c>
      <c r="L66" s="1192">
        <v>1056.5576092221702</v>
      </c>
      <c r="M66" s="1193">
        <v>42940</v>
      </c>
      <c r="N66" s="1021"/>
      <c r="O66" s="1006"/>
    </row>
    <row r="67" spans="1:15" s="1211" customFormat="1" ht="10.5" customHeight="1" x14ac:dyDescent="0.2">
      <c r="A67" s="1209"/>
      <c r="B67" s="1210"/>
      <c r="C67" s="1232" t="s">
        <v>608</v>
      </c>
      <c r="D67" s="1233"/>
      <c r="E67" s="1234">
        <v>717.61895463510803</v>
      </c>
      <c r="F67" s="1234">
        <v>838.27215976331399</v>
      </c>
      <c r="G67" s="1235">
        <v>1014</v>
      </c>
      <c r="H67" s="1248" t="s">
        <v>609</v>
      </c>
      <c r="I67" s="1249"/>
      <c r="J67" s="1249"/>
      <c r="K67" s="1234">
        <v>806.72459518599601</v>
      </c>
      <c r="L67" s="1234">
        <v>1138.9144201312902</v>
      </c>
      <c r="M67" s="1235">
        <v>1371</v>
      </c>
      <c r="N67" s="1021"/>
      <c r="O67" s="1008"/>
    </row>
    <row r="68" spans="1:15" s="1211" customFormat="1" ht="10.5" customHeight="1" x14ac:dyDescent="0.2">
      <c r="A68" s="1209"/>
      <c r="B68" s="1210"/>
      <c r="C68" s="1232" t="s">
        <v>610</v>
      </c>
      <c r="D68" s="1233"/>
      <c r="E68" s="1234">
        <v>756.63661290322602</v>
      </c>
      <c r="F68" s="1234">
        <v>916.28905529953897</v>
      </c>
      <c r="G68" s="1235">
        <v>868</v>
      </c>
      <c r="H68" s="1248" t="s">
        <v>611</v>
      </c>
      <c r="I68" s="1249"/>
      <c r="J68" s="1249"/>
      <c r="K68" s="1234">
        <v>733.205571628558</v>
      </c>
      <c r="L68" s="1234">
        <v>882.91047130191305</v>
      </c>
      <c r="M68" s="1235">
        <v>2143</v>
      </c>
      <c r="N68" s="1021"/>
      <c r="O68" s="1008"/>
    </row>
    <row r="69" spans="1:15" s="1211" customFormat="1" ht="10.5" customHeight="1" x14ac:dyDescent="0.2">
      <c r="A69" s="1209"/>
      <c r="B69" s="1210"/>
      <c r="C69" s="1232" t="s">
        <v>612</v>
      </c>
      <c r="D69" s="1233"/>
      <c r="E69" s="1234">
        <v>715.41993135011398</v>
      </c>
      <c r="F69" s="1234">
        <v>860.01398169336403</v>
      </c>
      <c r="G69" s="1235">
        <v>2185</v>
      </c>
      <c r="H69" s="1248" t="s">
        <v>613</v>
      </c>
      <c r="I69" s="1249"/>
      <c r="J69" s="1249"/>
      <c r="K69" s="1234">
        <v>914.82799872439898</v>
      </c>
      <c r="L69" s="1234">
        <v>1092.0757033519901</v>
      </c>
      <c r="M69" s="1235">
        <v>28222</v>
      </c>
      <c r="N69" s="1021"/>
      <c r="O69" s="1008"/>
    </row>
    <row r="70" spans="1:15" s="1211" customFormat="1" ht="10.5" customHeight="1" x14ac:dyDescent="0.2">
      <c r="A70" s="1209"/>
      <c r="B70" s="1210"/>
      <c r="C70" s="1232" t="s">
        <v>56</v>
      </c>
      <c r="D70" s="1233"/>
      <c r="E70" s="1234">
        <v>842.42480366261702</v>
      </c>
      <c r="F70" s="1234">
        <v>1020.0868779714701</v>
      </c>
      <c r="G70" s="1235">
        <v>11358</v>
      </c>
      <c r="H70" s="1248" t="s">
        <v>614</v>
      </c>
      <c r="I70" s="1249"/>
      <c r="J70" s="1249"/>
      <c r="K70" s="1234">
        <v>863.91341658812405</v>
      </c>
      <c r="L70" s="1234">
        <v>1028.6807210179102</v>
      </c>
      <c r="M70" s="1235">
        <v>2122</v>
      </c>
      <c r="N70" s="1021"/>
      <c r="O70" s="1008"/>
    </row>
    <row r="71" spans="1:15" s="1211" customFormat="1" ht="10.5" customHeight="1" x14ac:dyDescent="0.2">
      <c r="A71" s="1209"/>
      <c r="B71" s="1210"/>
      <c r="C71" s="1232" t="s">
        <v>615</v>
      </c>
      <c r="D71" s="1233"/>
      <c r="E71" s="1234">
        <v>733.31885479843004</v>
      </c>
      <c r="F71" s="1234">
        <v>875.77040313949294</v>
      </c>
      <c r="G71" s="1235">
        <v>2803</v>
      </c>
      <c r="H71" s="1248" t="s">
        <v>616</v>
      </c>
      <c r="I71" s="1249"/>
      <c r="J71" s="1249"/>
      <c r="K71" s="1234">
        <v>658.99303030303008</v>
      </c>
      <c r="L71" s="1234">
        <v>788.22746880570401</v>
      </c>
      <c r="M71" s="1235">
        <v>561</v>
      </c>
      <c r="N71" s="1021"/>
      <c r="O71" s="1008"/>
    </row>
    <row r="72" spans="1:15" s="1211" customFormat="1" ht="10.5" customHeight="1" x14ac:dyDescent="0.2">
      <c r="A72" s="1209"/>
      <c r="B72" s="1210"/>
      <c r="C72" s="1232" t="s">
        <v>617</v>
      </c>
      <c r="D72" s="1233"/>
      <c r="E72" s="1234">
        <v>687.24283720930202</v>
      </c>
      <c r="F72" s="1234">
        <v>808.70051162790708</v>
      </c>
      <c r="G72" s="1235">
        <v>215</v>
      </c>
      <c r="H72" s="1248" t="s">
        <v>618</v>
      </c>
      <c r="I72" s="1249"/>
      <c r="J72" s="1249"/>
      <c r="K72" s="1234">
        <v>719.22224215246604</v>
      </c>
      <c r="L72" s="1234">
        <v>825.03452914798208</v>
      </c>
      <c r="M72" s="1235">
        <v>223</v>
      </c>
      <c r="N72" s="1021"/>
      <c r="O72" s="1008"/>
    </row>
    <row r="73" spans="1:15" s="1211" customFormat="1" ht="10.5" customHeight="1" x14ac:dyDescent="0.2">
      <c r="A73" s="1209"/>
      <c r="B73" s="1210"/>
      <c r="C73" s="1232" t="s">
        <v>619</v>
      </c>
      <c r="D73" s="1233"/>
      <c r="E73" s="1234">
        <v>694.60887850467316</v>
      </c>
      <c r="F73" s="1234">
        <v>802.51953271028003</v>
      </c>
      <c r="G73" s="1235">
        <v>535</v>
      </c>
      <c r="H73" s="1248" t="s">
        <v>620</v>
      </c>
      <c r="I73" s="1249"/>
      <c r="J73" s="1249"/>
      <c r="K73" s="1234">
        <v>665.61907645722908</v>
      </c>
      <c r="L73" s="1234">
        <v>789.05076457229404</v>
      </c>
      <c r="M73" s="1235">
        <v>1321</v>
      </c>
      <c r="N73" s="1021"/>
      <c r="O73" s="1008"/>
    </row>
    <row r="74" spans="1:15" s="1211" customFormat="1" ht="10.5" customHeight="1" x14ac:dyDescent="0.2">
      <c r="A74" s="1209"/>
      <c r="B74" s="1210"/>
      <c r="C74" s="1232" t="s">
        <v>621</v>
      </c>
      <c r="D74" s="1233"/>
      <c r="E74" s="1234">
        <v>668.96748987854301</v>
      </c>
      <c r="F74" s="1234">
        <v>801.94408906882609</v>
      </c>
      <c r="G74" s="1235">
        <v>741</v>
      </c>
      <c r="H74" s="1248" t="s">
        <v>622</v>
      </c>
      <c r="I74" s="1249"/>
      <c r="J74" s="1249"/>
      <c r="K74" s="1234">
        <v>837.49945022580005</v>
      </c>
      <c r="L74" s="1234">
        <v>1057.3740761830002</v>
      </c>
      <c r="M74" s="1235">
        <v>5093</v>
      </c>
      <c r="N74" s="1021"/>
      <c r="O74" s="1008"/>
    </row>
    <row r="75" spans="1:15" s="1211" customFormat="1" ht="10.5" customHeight="1" x14ac:dyDescent="0.2">
      <c r="A75" s="1209"/>
      <c r="B75" s="1210"/>
      <c r="C75" s="1232" t="s">
        <v>623</v>
      </c>
      <c r="D75" s="1233"/>
      <c r="E75" s="1234">
        <v>741.58925516224201</v>
      </c>
      <c r="F75" s="1234">
        <v>883.49859144542802</v>
      </c>
      <c r="G75" s="1235">
        <v>1356</v>
      </c>
      <c r="H75" s="1248" t="s">
        <v>624</v>
      </c>
      <c r="I75" s="1249"/>
      <c r="J75" s="1249"/>
      <c r="K75" s="1234">
        <v>694.93529017857099</v>
      </c>
      <c r="L75" s="1234">
        <v>825.53622767857098</v>
      </c>
      <c r="M75" s="1235">
        <v>448</v>
      </c>
      <c r="N75" s="1021"/>
      <c r="O75" s="1008"/>
    </row>
    <row r="76" spans="1:15" s="1211" customFormat="1" ht="10.5" customHeight="1" x14ac:dyDescent="0.2">
      <c r="A76" s="1209"/>
      <c r="B76" s="1210"/>
      <c r="C76" s="1232" t="s">
        <v>625</v>
      </c>
      <c r="D76" s="1233"/>
      <c r="E76" s="1234">
        <v>818.06420997921009</v>
      </c>
      <c r="F76" s="1234">
        <v>968.23761954262011</v>
      </c>
      <c r="G76" s="1235">
        <v>1924</v>
      </c>
      <c r="H76" s="1248" t="s">
        <v>626</v>
      </c>
      <c r="I76" s="1249"/>
      <c r="J76" s="1249"/>
      <c r="K76" s="1234">
        <v>682.0822195704061</v>
      </c>
      <c r="L76" s="1234">
        <v>819.98976133651615</v>
      </c>
      <c r="M76" s="1235">
        <v>419</v>
      </c>
      <c r="N76" s="1021"/>
      <c r="O76" s="1008"/>
    </row>
    <row r="77" spans="1:15" s="1211" customFormat="1" ht="10.5" customHeight="1" x14ac:dyDescent="0.2">
      <c r="A77" s="1209"/>
      <c r="B77" s="1210"/>
      <c r="C77" s="1232" t="s">
        <v>627</v>
      </c>
      <c r="D77" s="1232"/>
      <c r="E77" s="1234">
        <v>699.53412587412606</v>
      </c>
      <c r="F77" s="1234">
        <v>824.52234265734307</v>
      </c>
      <c r="G77" s="1235">
        <v>572</v>
      </c>
      <c r="H77" s="1248" t="s">
        <v>628</v>
      </c>
      <c r="I77" s="1253"/>
      <c r="J77" s="1253"/>
      <c r="K77" s="1234">
        <v>880.8049852507371</v>
      </c>
      <c r="L77" s="1234">
        <v>1125.3662340216301</v>
      </c>
      <c r="M77" s="1235">
        <v>1017</v>
      </c>
      <c r="N77" s="1021"/>
      <c r="O77" s="1008"/>
    </row>
    <row r="78" spans="1:15" s="1211" customFormat="1" ht="8.25" customHeight="1" x14ac:dyDescent="0.2">
      <c r="A78" s="1209"/>
      <c r="B78" s="1210"/>
      <c r="C78" s="1215" t="s">
        <v>516</v>
      </c>
      <c r="D78" s="1196"/>
      <c r="E78" s="1213"/>
      <c r="F78" s="1214"/>
      <c r="G78" s="1214"/>
      <c r="H78" s="1215"/>
      <c r="I78" s="1215"/>
      <c r="J78" s="1215"/>
      <c r="K78" s="1215"/>
      <c r="L78" s="1254"/>
      <c r="M78" s="1216"/>
      <c r="N78" s="1021"/>
      <c r="O78" s="1008"/>
    </row>
    <row r="79" spans="1:15" s="1211" customFormat="1" ht="8.25" customHeight="1" x14ac:dyDescent="0.2">
      <c r="A79" s="1209"/>
      <c r="B79" s="1210"/>
      <c r="C79" s="1215" t="s">
        <v>654</v>
      </c>
      <c r="D79" s="1196"/>
      <c r="E79" s="1213"/>
      <c r="F79" s="1214"/>
      <c r="G79" s="1214"/>
      <c r="H79" s="1215"/>
      <c r="I79" s="1215"/>
      <c r="J79" s="1215"/>
      <c r="K79" s="1215"/>
      <c r="L79" s="1254"/>
      <c r="M79" s="1254"/>
      <c r="N79" s="1021"/>
      <c r="O79" s="1008"/>
    </row>
    <row r="80" spans="1:15" s="1211" customFormat="1" ht="9.75" customHeight="1" x14ac:dyDescent="0.2">
      <c r="A80" s="1209"/>
      <c r="B80" s="1210"/>
      <c r="C80" s="1003" t="s">
        <v>641</v>
      </c>
      <c r="D80" s="1196"/>
      <c r="E80" s="1213"/>
      <c r="F80" s="1214"/>
      <c r="G80" s="1214"/>
      <c r="H80" s="1215"/>
      <c r="I80" s="1215"/>
      <c r="J80" s="1215"/>
      <c r="K80" s="1215"/>
      <c r="L80" s="1254"/>
      <c r="M80" s="1254"/>
      <c r="N80" s="1021"/>
      <c r="O80" s="1008"/>
    </row>
    <row r="81" spans="1:15" x14ac:dyDescent="0.2">
      <c r="A81" s="1006"/>
      <c r="B81" s="1006"/>
      <c r="C81" s="1178"/>
      <c r="D81" s="1029"/>
      <c r="E81" s="1255"/>
      <c r="F81" s="1255"/>
      <c r="G81" s="1255"/>
      <c r="H81" s="1255"/>
      <c r="J81" s="1066"/>
      <c r="L81" s="1460">
        <v>42248</v>
      </c>
      <c r="M81" s="1460"/>
      <c r="N81" s="413">
        <v>13</v>
      </c>
      <c r="O81" s="1006"/>
    </row>
  </sheetData>
  <mergeCells count="4">
    <mergeCell ref="B1:E1"/>
    <mergeCell ref="C20:D20"/>
    <mergeCell ref="H20:J20"/>
    <mergeCell ref="L81:M81"/>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3"/>
      <c r="C1" s="243"/>
      <c r="D1" s="243"/>
      <c r="E1" s="232"/>
      <c r="F1" s="232"/>
      <c r="G1" s="232"/>
      <c r="H1" s="232"/>
      <c r="I1" s="232"/>
      <c r="J1" s="232"/>
      <c r="K1" s="232"/>
      <c r="L1" s="1461" t="s">
        <v>336</v>
      </c>
      <c r="M1" s="1461"/>
      <c r="N1" s="1461"/>
      <c r="O1" s="1461"/>
      <c r="P1" s="135"/>
    </row>
    <row r="2" spans="1:16" ht="6" customHeight="1" x14ac:dyDescent="0.2">
      <c r="A2" s="135"/>
      <c r="B2" s="244"/>
      <c r="C2" s="410"/>
      <c r="D2" s="410"/>
      <c r="E2" s="231"/>
      <c r="F2" s="231"/>
      <c r="G2" s="231"/>
      <c r="H2" s="231"/>
      <c r="I2" s="231"/>
      <c r="J2" s="231"/>
      <c r="K2" s="231"/>
      <c r="L2" s="231"/>
      <c r="M2" s="231"/>
      <c r="N2" s="137"/>
      <c r="O2" s="137"/>
      <c r="P2" s="135"/>
    </row>
    <row r="3" spans="1:16" ht="13.5" customHeight="1" thickBot="1" x14ac:dyDescent="0.25">
      <c r="A3" s="135"/>
      <c r="B3" s="245"/>
      <c r="C3" s="138"/>
      <c r="D3" s="138"/>
      <c r="E3" s="138"/>
      <c r="F3" s="137"/>
      <c r="G3" s="137"/>
      <c r="H3" s="137"/>
      <c r="I3" s="137"/>
      <c r="J3" s="137"/>
      <c r="K3" s="137"/>
      <c r="L3" s="585"/>
      <c r="M3" s="585"/>
      <c r="N3" s="585" t="s">
        <v>70</v>
      </c>
      <c r="O3" s="585"/>
      <c r="P3" s="585"/>
    </row>
    <row r="4" spans="1:16" ht="15" customHeight="1" thickBot="1" x14ac:dyDescent="0.25">
      <c r="A4" s="135"/>
      <c r="B4" s="245"/>
      <c r="C4" s="261" t="s">
        <v>311</v>
      </c>
      <c r="D4" s="265"/>
      <c r="E4" s="265"/>
      <c r="F4" s="265"/>
      <c r="G4" s="265"/>
      <c r="H4" s="265"/>
      <c r="I4" s="265"/>
      <c r="J4" s="265"/>
      <c r="K4" s="265"/>
      <c r="L4" s="265"/>
      <c r="M4" s="265"/>
      <c r="N4" s="266"/>
      <c r="O4" s="585"/>
      <c r="P4" s="585"/>
    </row>
    <row r="5" spans="1:16" ht="7.5" customHeight="1" x14ac:dyDescent="0.2">
      <c r="A5" s="135"/>
      <c r="B5" s="245"/>
      <c r="C5" s="1462" t="s">
        <v>85</v>
      </c>
      <c r="D5" s="1462"/>
      <c r="E5" s="137"/>
      <c r="F5" s="11"/>
      <c r="G5" s="137"/>
      <c r="H5" s="137"/>
      <c r="I5" s="137"/>
      <c r="J5" s="137"/>
      <c r="K5" s="137"/>
      <c r="L5" s="585"/>
      <c r="M5" s="585"/>
      <c r="N5" s="585"/>
      <c r="O5" s="585"/>
      <c r="P5" s="585"/>
    </row>
    <row r="6" spans="1:16" ht="13.5" customHeight="1" x14ac:dyDescent="0.2">
      <c r="A6" s="135"/>
      <c r="B6" s="245"/>
      <c r="C6" s="1463"/>
      <c r="D6" s="1463"/>
      <c r="E6" s="81">
        <v>1999</v>
      </c>
      <c r="F6" s="81"/>
      <c r="G6" s="137"/>
      <c r="H6" s="82">
        <v>2008</v>
      </c>
      <c r="I6" s="82">
        <v>2009</v>
      </c>
      <c r="J6" s="82">
        <v>2010</v>
      </c>
      <c r="K6" s="82">
        <v>2011</v>
      </c>
      <c r="L6" s="82">
        <v>2012</v>
      </c>
      <c r="M6" s="82">
        <v>2013</v>
      </c>
      <c r="N6" s="82">
        <v>2014</v>
      </c>
      <c r="O6" s="585"/>
      <c r="P6" s="585"/>
    </row>
    <row r="7" spans="1:16" ht="2.25" customHeight="1" x14ac:dyDescent="0.2">
      <c r="A7" s="135"/>
      <c r="B7" s="245"/>
      <c r="C7" s="83"/>
      <c r="D7" s="83"/>
      <c r="E7" s="11"/>
      <c r="F7" s="11"/>
      <c r="G7" s="137"/>
      <c r="H7" s="11"/>
      <c r="I7" s="11"/>
      <c r="J7" s="11"/>
      <c r="K7" s="11"/>
      <c r="L7" s="11"/>
      <c r="M7" s="11"/>
      <c r="N7" s="11"/>
      <c r="O7" s="585"/>
      <c r="P7" s="585"/>
    </row>
    <row r="8" spans="1:16" ht="18.75" customHeight="1" x14ac:dyDescent="0.2">
      <c r="A8" s="135"/>
      <c r="B8" s="245"/>
      <c r="C8" s="1464" t="s">
        <v>310</v>
      </c>
      <c r="D8" s="1464"/>
      <c r="E8" s="1464"/>
      <c r="F8" s="1464"/>
      <c r="G8" s="230"/>
      <c r="H8" s="1467">
        <v>426</v>
      </c>
      <c r="I8" s="1467">
        <v>450</v>
      </c>
      <c r="J8" s="1467">
        <v>475</v>
      </c>
      <c r="K8" s="1467">
        <v>485</v>
      </c>
      <c r="L8" s="1467">
        <v>485</v>
      </c>
      <c r="M8" s="1467">
        <v>485</v>
      </c>
      <c r="N8" s="1467">
        <v>505</v>
      </c>
      <c r="O8" s="205"/>
      <c r="P8" s="205"/>
    </row>
    <row r="9" spans="1:16" ht="4.5" customHeight="1" x14ac:dyDescent="0.2">
      <c r="A9" s="135"/>
      <c r="B9" s="245"/>
      <c r="C9" s="1464"/>
      <c r="D9" s="1464"/>
      <c r="E9" s="1464"/>
      <c r="F9" s="1464"/>
      <c r="G9" s="230"/>
      <c r="H9" s="1467"/>
      <c r="I9" s="1467"/>
      <c r="J9" s="1467"/>
      <c r="K9" s="1467"/>
      <c r="L9" s="1467"/>
      <c r="M9" s="1467"/>
      <c r="N9" s="1467"/>
      <c r="O9" s="205"/>
      <c r="P9" s="205"/>
    </row>
    <row r="10" spans="1:16" s="141" customFormat="1" ht="10.5" customHeight="1" x14ac:dyDescent="0.2">
      <c r="A10" s="139"/>
      <c r="B10" s="246"/>
      <c r="C10" s="1464"/>
      <c r="D10" s="1464"/>
      <c r="E10" s="1464"/>
      <c r="F10" s="1464"/>
      <c r="G10" s="264"/>
      <c r="H10" s="1467"/>
      <c r="I10" s="1467"/>
      <c r="J10" s="1467"/>
      <c r="K10" s="1467"/>
      <c r="L10" s="1467"/>
      <c r="M10" s="1467"/>
      <c r="N10" s="1467"/>
      <c r="O10" s="205"/>
      <c r="P10" s="205"/>
    </row>
    <row r="11" spans="1:16" ht="31.5" customHeight="1" x14ac:dyDescent="0.2">
      <c r="A11" s="135"/>
      <c r="B11" s="247"/>
      <c r="C11" s="204" t="s">
        <v>297</v>
      </c>
      <c r="D11" s="204"/>
      <c r="E11" s="201"/>
      <c r="F11" s="201"/>
      <c r="G11" s="203"/>
      <c r="H11" s="202" t="s">
        <v>296</v>
      </c>
      <c r="I11" s="202" t="s">
        <v>295</v>
      </c>
      <c r="J11" s="202" t="s">
        <v>294</v>
      </c>
      <c r="K11" s="202" t="s">
        <v>293</v>
      </c>
      <c r="L11" s="579" t="s">
        <v>353</v>
      </c>
      <c r="M11" s="579" t="s">
        <v>353</v>
      </c>
      <c r="N11" s="202" t="s">
        <v>432</v>
      </c>
      <c r="O11" s="202"/>
      <c r="P11" s="202"/>
    </row>
    <row r="12" spans="1:16" s="141" customFormat="1" ht="18" customHeight="1" x14ac:dyDescent="0.2">
      <c r="A12" s="139"/>
      <c r="B12" s="246"/>
      <c r="C12" s="142" t="s">
        <v>292</v>
      </c>
      <c r="D12" s="142"/>
      <c r="E12" s="201"/>
      <c r="F12" s="201"/>
      <c r="G12" s="140"/>
      <c r="H12" s="201" t="s">
        <v>291</v>
      </c>
      <c r="I12" s="201" t="s">
        <v>290</v>
      </c>
      <c r="J12" s="201" t="s">
        <v>289</v>
      </c>
      <c r="K12" s="201" t="s">
        <v>288</v>
      </c>
      <c r="L12" s="579" t="s">
        <v>353</v>
      </c>
      <c r="M12" s="579" t="s">
        <v>353</v>
      </c>
      <c r="N12" s="579" t="s">
        <v>433</v>
      </c>
      <c r="O12" s="201"/>
      <c r="P12" s="201"/>
    </row>
    <row r="13" spans="1:16" ht="27.75" customHeight="1" thickBot="1" x14ac:dyDescent="0.25">
      <c r="A13" s="135"/>
      <c r="B13" s="245"/>
      <c r="C13" s="587" t="s">
        <v>354</v>
      </c>
      <c r="D13" s="586"/>
      <c r="E13" s="137"/>
      <c r="F13" s="137"/>
      <c r="G13" s="137"/>
      <c r="H13" s="137"/>
      <c r="I13" s="137"/>
      <c r="J13" s="137"/>
      <c r="K13" s="137"/>
      <c r="L13" s="137"/>
      <c r="M13" s="137"/>
      <c r="N13" s="585"/>
      <c r="O13" s="137"/>
      <c r="P13" s="135"/>
    </row>
    <row r="14" spans="1:16" s="141" customFormat="1" ht="13.5" customHeight="1" thickBot="1" x14ac:dyDescent="0.25">
      <c r="A14" s="139"/>
      <c r="B14" s="246"/>
      <c r="C14" s="261" t="s">
        <v>287</v>
      </c>
      <c r="D14" s="262"/>
      <c r="E14" s="262"/>
      <c r="F14" s="262"/>
      <c r="G14" s="262"/>
      <c r="H14" s="262"/>
      <c r="I14" s="262"/>
      <c r="J14" s="262"/>
      <c r="K14" s="262"/>
      <c r="L14" s="262"/>
      <c r="M14" s="262"/>
      <c r="N14" s="263"/>
      <c r="O14" s="137"/>
      <c r="P14" s="135"/>
    </row>
    <row r="15" spans="1:16" ht="7.5" customHeight="1" x14ac:dyDescent="0.2">
      <c r="A15" s="135"/>
      <c r="B15" s="245"/>
      <c r="C15" s="1465" t="s">
        <v>284</v>
      </c>
      <c r="D15" s="1465"/>
      <c r="E15" s="143"/>
      <c r="F15" s="143"/>
      <c r="G15" s="84"/>
      <c r="H15" s="144"/>
      <c r="I15" s="144"/>
      <c r="J15" s="144"/>
      <c r="K15" s="144"/>
      <c r="L15" s="144"/>
      <c r="M15" s="144"/>
      <c r="N15" s="144"/>
      <c r="O15" s="137"/>
      <c r="P15" s="135"/>
    </row>
    <row r="16" spans="1:16" ht="13.5" customHeight="1" x14ac:dyDescent="0.2">
      <c r="A16" s="135"/>
      <c r="B16" s="245"/>
      <c r="C16" s="1466"/>
      <c r="D16" s="1466"/>
      <c r="E16" s="143"/>
      <c r="F16" s="143"/>
      <c r="G16" s="84"/>
      <c r="H16" s="1119">
        <v>2011</v>
      </c>
      <c r="I16" s="1468">
        <v>2012</v>
      </c>
      <c r="J16" s="1468"/>
      <c r="K16" s="1468">
        <v>2013</v>
      </c>
      <c r="L16" s="1468"/>
      <c r="M16" s="1468">
        <v>2014</v>
      </c>
      <c r="N16" s="1468"/>
      <c r="O16" s="137"/>
      <c r="P16" s="135"/>
    </row>
    <row r="17" spans="1:16" ht="12.75" customHeight="1" x14ac:dyDescent="0.2">
      <c r="A17" s="135"/>
      <c r="B17" s="245"/>
      <c r="C17" s="143"/>
      <c r="D17" s="143"/>
      <c r="E17" s="143"/>
      <c r="F17" s="143"/>
      <c r="G17" s="84"/>
      <c r="H17" s="743" t="s">
        <v>86</v>
      </c>
      <c r="I17" s="742" t="s">
        <v>87</v>
      </c>
      <c r="J17" s="492" t="s">
        <v>86</v>
      </c>
      <c r="K17" s="742" t="s">
        <v>87</v>
      </c>
      <c r="L17" s="492" t="s">
        <v>86</v>
      </c>
      <c r="M17" s="1002" t="s">
        <v>87</v>
      </c>
      <c r="N17" s="743" t="s">
        <v>86</v>
      </c>
      <c r="O17" s="137"/>
      <c r="P17" s="135"/>
    </row>
    <row r="18" spans="1:16" ht="4.5" customHeight="1" x14ac:dyDescent="0.2">
      <c r="A18" s="135"/>
      <c r="B18" s="245"/>
      <c r="C18" s="143"/>
      <c r="D18" s="143"/>
      <c r="E18" s="143"/>
      <c r="F18" s="143"/>
      <c r="G18" s="84"/>
      <c r="H18" s="414"/>
      <c r="I18" s="414"/>
      <c r="J18" s="414"/>
      <c r="K18" s="414"/>
      <c r="L18" s="414"/>
      <c r="M18" s="1139"/>
      <c r="N18" s="414"/>
      <c r="O18" s="144"/>
      <c r="P18" s="135"/>
    </row>
    <row r="19" spans="1:16" ht="15" customHeight="1" x14ac:dyDescent="0.2">
      <c r="A19" s="135"/>
      <c r="B19" s="245"/>
      <c r="C19" s="224" t="s">
        <v>309</v>
      </c>
      <c r="D19" s="258"/>
      <c r="E19" s="252"/>
      <c r="F19" s="252"/>
      <c r="G19" s="260"/>
      <c r="H19" s="257">
        <v>971.52</v>
      </c>
      <c r="I19" s="581">
        <v>950.38</v>
      </c>
      <c r="J19" s="581">
        <v>962.38</v>
      </c>
      <c r="K19" s="581">
        <v>962.96</v>
      </c>
      <c r="L19" s="581">
        <v>958.81</v>
      </c>
      <c r="M19" s="1143">
        <v>945.78</v>
      </c>
      <c r="N19" s="581">
        <v>946.97</v>
      </c>
      <c r="O19" s="144"/>
      <c r="P19" s="135"/>
    </row>
    <row r="20" spans="1:16" ht="13.5" customHeight="1" x14ac:dyDescent="0.2">
      <c r="A20" s="135"/>
      <c r="B20" s="245"/>
      <c r="C20" s="590" t="s">
        <v>72</v>
      </c>
      <c r="D20" s="145"/>
      <c r="E20" s="143"/>
      <c r="F20" s="143"/>
      <c r="G20" s="84"/>
      <c r="H20" s="183">
        <v>1053.68</v>
      </c>
      <c r="I20" s="582">
        <v>1033.26</v>
      </c>
      <c r="J20" s="582">
        <v>1043.17</v>
      </c>
      <c r="K20" s="582">
        <v>1043.8499999999999</v>
      </c>
      <c r="L20" s="582">
        <v>1037.9100000000001</v>
      </c>
      <c r="M20" s="1144">
        <v>1032.19</v>
      </c>
      <c r="N20" s="582">
        <v>1033.18</v>
      </c>
      <c r="O20" s="144"/>
      <c r="P20" s="135"/>
    </row>
    <row r="21" spans="1:16" ht="13.5" customHeight="1" x14ac:dyDescent="0.2">
      <c r="A21" s="135"/>
      <c r="B21" s="245"/>
      <c r="C21" s="590" t="s">
        <v>71</v>
      </c>
      <c r="D21" s="145"/>
      <c r="E21" s="143"/>
      <c r="F21" s="143"/>
      <c r="G21" s="84"/>
      <c r="H21" s="183">
        <v>858.3</v>
      </c>
      <c r="I21" s="582">
        <v>839.63</v>
      </c>
      <c r="J21" s="582">
        <v>856.25</v>
      </c>
      <c r="K21" s="582">
        <v>857.33</v>
      </c>
      <c r="L21" s="582">
        <v>853.8</v>
      </c>
      <c r="M21" s="1144">
        <v>840.78</v>
      </c>
      <c r="N21" s="582">
        <v>842.98</v>
      </c>
      <c r="O21" s="144"/>
      <c r="P21" s="135"/>
    </row>
    <row r="22" spans="1:16" ht="6.75" customHeight="1" x14ac:dyDescent="0.2">
      <c r="A22" s="135"/>
      <c r="B22" s="245"/>
      <c r="C22" s="176"/>
      <c r="D22" s="145"/>
      <c r="E22" s="143"/>
      <c r="F22" s="143"/>
      <c r="G22" s="84"/>
      <c r="H22" s="84"/>
      <c r="I22" s="591"/>
      <c r="J22" s="591"/>
      <c r="K22" s="591"/>
      <c r="L22" s="591"/>
      <c r="M22" s="1145"/>
      <c r="N22" s="591"/>
      <c r="O22" s="144"/>
      <c r="P22" s="135"/>
    </row>
    <row r="23" spans="1:16" ht="15" customHeight="1" x14ac:dyDescent="0.2">
      <c r="A23" s="135"/>
      <c r="B23" s="245"/>
      <c r="C23" s="224" t="s">
        <v>308</v>
      </c>
      <c r="D23" s="258"/>
      <c r="E23" s="252"/>
      <c r="F23" s="252"/>
      <c r="G23" s="256"/>
      <c r="H23" s="257">
        <v>1142.5999999999999</v>
      </c>
      <c r="I23" s="581">
        <v>1114.97</v>
      </c>
      <c r="J23" s="581">
        <v>1123.5</v>
      </c>
      <c r="K23" s="581">
        <v>1124.83</v>
      </c>
      <c r="L23" s="581">
        <v>1125.5899999999999</v>
      </c>
      <c r="M23" s="1154">
        <v>1120.4000000000001</v>
      </c>
      <c r="N23" s="581">
        <v>1124.49</v>
      </c>
      <c r="O23" s="144"/>
      <c r="P23" s="135"/>
    </row>
    <row r="24" spans="1:16" s="147" customFormat="1" ht="13.5" customHeight="1" x14ac:dyDescent="0.2">
      <c r="A24" s="146"/>
      <c r="B24" s="248"/>
      <c r="C24" s="590" t="s">
        <v>72</v>
      </c>
      <c r="D24" s="145"/>
      <c r="E24" s="143"/>
      <c r="F24" s="143"/>
      <c r="G24" s="84"/>
      <c r="H24" s="183">
        <v>1254.07</v>
      </c>
      <c r="I24" s="582">
        <v>1226.07</v>
      </c>
      <c r="J24" s="582">
        <v>1231.47</v>
      </c>
      <c r="K24" s="582">
        <v>1232.1199999999999</v>
      </c>
      <c r="L24" s="582">
        <v>1233.47</v>
      </c>
      <c r="M24" s="1140">
        <v>1241.71</v>
      </c>
      <c r="N24" s="582">
        <v>1246.24</v>
      </c>
      <c r="O24" s="143"/>
      <c r="P24" s="146"/>
    </row>
    <row r="25" spans="1:16" s="147" customFormat="1" ht="13.5" customHeight="1" x14ac:dyDescent="0.2">
      <c r="A25" s="146"/>
      <c r="B25" s="248"/>
      <c r="C25" s="590" t="s">
        <v>71</v>
      </c>
      <c r="D25" s="145"/>
      <c r="E25" s="143"/>
      <c r="F25" s="143"/>
      <c r="G25" s="84"/>
      <c r="H25" s="183">
        <v>988.98</v>
      </c>
      <c r="I25" s="582">
        <v>966.48</v>
      </c>
      <c r="J25" s="582">
        <v>981.64</v>
      </c>
      <c r="K25" s="582">
        <v>984.61</v>
      </c>
      <c r="L25" s="582">
        <v>982.36</v>
      </c>
      <c r="M25" s="1144">
        <v>972.99</v>
      </c>
      <c r="N25" s="582">
        <v>977.62</v>
      </c>
      <c r="O25" s="143"/>
      <c r="P25" s="146"/>
    </row>
    <row r="26" spans="1:16" ht="6.75" customHeight="1" x14ac:dyDescent="0.2">
      <c r="A26" s="135"/>
      <c r="B26" s="245"/>
      <c r="C26" s="493"/>
      <c r="D26" s="145"/>
      <c r="E26" s="143"/>
      <c r="F26" s="143"/>
      <c r="G26" s="84"/>
      <c r="H26" s="84"/>
      <c r="I26" s="591"/>
      <c r="J26" s="591"/>
      <c r="K26" s="591"/>
      <c r="L26" s="591"/>
      <c r="M26" s="1145"/>
      <c r="N26" s="591"/>
      <c r="O26" s="144"/>
      <c r="P26" s="135"/>
    </row>
    <row r="27" spans="1:16" ht="15" customHeight="1" x14ac:dyDescent="0.2">
      <c r="A27" s="135"/>
      <c r="B27" s="245"/>
      <c r="C27" s="224" t="s">
        <v>307</v>
      </c>
      <c r="D27" s="258"/>
      <c r="E27" s="252"/>
      <c r="F27" s="252"/>
      <c r="G27" s="259"/>
      <c r="H27" s="583">
        <f t="shared" ref="H27" si="0">H19/H23*100</f>
        <v>85.027131104498523</v>
      </c>
      <c r="I27" s="583">
        <f t="shared" ref="I27:N27" si="1">I19/I23*100</f>
        <v>85.238167843080987</v>
      </c>
      <c r="J27" s="583">
        <f t="shared" si="1"/>
        <v>85.659101023586999</v>
      </c>
      <c r="K27" s="583">
        <f t="shared" si="1"/>
        <v>85.609380973124843</v>
      </c>
      <c r="L27" s="583">
        <f t="shared" si="1"/>
        <v>85.182881866398958</v>
      </c>
      <c r="M27" s="1147">
        <f t="shared" si="1"/>
        <v>84.41449482327738</v>
      </c>
      <c r="N27" s="583">
        <f t="shared" si="1"/>
        <v>84.21328780158116</v>
      </c>
      <c r="O27" s="144"/>
      <c r="P27" s="135"/>
    </row>
    <row r="28" spans="1:16" ht="13.5" customHeight="1" x14ac:dyDescent="0.2">
      <c r="A28" s="135"/>
      <c r="B28" s="245"/>
      <c r="C28" s="590" t="s">
        <v>72</v>
      </c>
      <c r="D28" s="145"/>
      <c r="E28" s="143"/>
      <c r="F28" s="143"/>
      <c r="G28" s="200"/>
      <c r="H28" s="806">
        <f t="shared" ref="H28:I28" si="2">H20/H24*100</f>
        <v>84.020828183434745</v>
      </c>
      <c r="I28" s="806">
        <f t="shared" si="2"/>
        <v>84.274144216888118</v>
      </c>
      <c r="J28" s="806">
        <f t="shared" ref="J28:L28" si="3">J20/J24*100</f>
        <v>84.709331124590932</v>
      </c>
      <c r="K28" s="806">
        <f t="shared" si="3"/>
        <v>84.719832483848975</v>
      </c>
      <c r="L28" s="806">
        <f t="shared" si="3"/>
        <v>84.145540629281626</v>
      </c>
      <c r="M28" s="1148">
        <f>M20/M24*100</f>
        <v>83.126494914271447</v>
      </c>
      <c r="N28" s="806">
        <f>N20/N24*100</f>
        <v>82.903774553858014</v>
      </c>
      <c r="O28" s="144"/>
      <c r="P28" s="135"/>
    </row>
    <row r="29" spans="1:16" ht="13.5" customHeight="1" x14ac:dyDescent="0.2">
      <c r="A29" s="135"/>
      <c r="B29" s="245"/>
      <c r="C29" s="590" t="s">
        <v>71</v>
      </c>
      <c r="D29" s="145"/>
      <c r="E29" s="143"/>
      <c r="F29" s="143"/>
      <c r="G29" s="200"/>
      <c r="H29" s="806">
        <f t="shared" ref="H29:I29" si="4">H21/H25*100</f>
        <v>86.786385973427159</v>
      </c>
      <c r="I29" s="806">
        <f t="shared" si="4"/>
        <v>86.875051734127979</v>
      </c>
      <c r="J29" s="806">
        <f t="shared" ref="J29:M29" si="5">J21/J25*100</f>
        <v>87.226478138625168</v>
      </c>
      <c r="K29" s="806">
        <f t="shared" si="5"/>
        <v>87.073054305765737</v>
      </c>
      <c r="L29" s="806">
        <f t="shared" si="5"/>
        <v>86.913147929475954</v>
      </c>
      <c r="M29" s="1148">
        <f t="shared" si="5"/>
        <v>86.411987790213658</v>
      </c>
      <c r="N29" s="806">
        <f>N21/N25*100</f>
        <v>86.227777664123067</v>
      </c>
      <c r="O29" s="144"/>
      <c r="P29" s="135"/>
    </row>
    <row r="30" spans="1:16" ht="6.75" customHeight="1" x14ac:dyDescent="0.2">
      <c r="A30" s="135"/>
      <c r="B30" s="245"/>
      <c r="C30" s="176"/>
      <c r="D30" s="145"/>
      <c r="E30" s="143"/>
      <c r="F30" s="143"/>
      <c r="G30" s="199"/>
      <c r="H30" s="584"/>
      <c r="I30" s="584"/>
      <c r="J30" s="584"/>
      <c r="K30" s="584"/>
      <c r="L30" s="584"/>
      <c r="M30" s="1149"/>
      <c r="N30" s="584"/>
      <c r="O30" s="144"/>
      <c r="P30" s="135"/>
    </row>
    <row r="31" spans="1:16" ht="23.25" customHeight="1" x14ac:dyDescent="0.2">
      <c r="A31" s="135"/>
      <c r="B31" s="245"/>
      <c r="C31" s="1469" t="s">
        <v>306</v>
      </c>
      <c r="D31" s="1469"/>
      <c r="E31" s="1469"/>
      <c r="F31" s="1469"/>
      <c r="G31" s="256"/>
      <c r="H31" s="257">
        <v>11.3</v>
      </c>
      <c r="I31" s="581">
        <v>12.7</v>
      </c>
      <c r="J31" s="581">
        <v>12.9</v>
      </c>
      <c r="K31" s="581">
        <v>11.7</v>
      </c>
      <c r="L31" s="581">
        <v>12</v>
      </c>
      <c r="M31" s="1143">
        <v>13.2</v>
      </c>
      <c r="N31" s="581">
        <v>19.600000000000001</v>
      </c>
      <c r="O31" s="144"/>
      <c r="P31" s="135"/>
    </row>
    <row r="32" spans="1:16" ht="13.5" customHeight="1" x14ac:dyDescent="0.2">
      <c r="A32" s="146"/>
      <c r="B32" s="248"/>
      <c r="C32" s="590" t="s">
        <v>286</v>
      </c>
      <c r="D32" s="145"/>
      <c r="E32" s="143"/>
      <c r="F32" s="143"/>
      <c r="G32" s="84"/>
      <c r="H32" s="183">
        <v>8.3000000000000007</v>
      </c>
      <c r="I32" s="582">
        <v>10</v>
      </c>
      <c r="J32" s="582">
        <v>10.1</v>
      </c>
      <c r="K32" s="582">
        <v>9.1999999999999993</v>
      </c>
      <c r="L32" s="582">
        <v>8.6999999999999993</v>
      </c>
      <c r="M32" s="1140">
        <v>8.1</v>
      </c>
      <c r="N32" s="582">
        <v>15.1</v>
      </c>
      <c r="P32" s="135"/>
    </row>
    <row r="33" spans="1:16" ht="13.5" customHeight="1" x14ac:dyDescent="0.2">
      <c r="A33" s="135"/>
      <c r="B33" s="245"/>
      <c r="C33" s="590" t="s">
        <v>285</v>
      </c>
      <c r="D33" s="145"/>
      <c r="E33" s="143"/>
      <c r="F33" s="143"/>
      <c r="G33" s="84"/>
      <c r="H33" s="183">
        <v>15.3</v>
      </c>
      <c r="I33" s="582">
        <v>16.399999999999999</v>
      </c>
      <c r="J33" s="582">
        <v>16.600000000000001</v>
      </c>
      <c r="K33" s="582">
        <v>15.1</v>
      </c>
      <c r="L33" s="582">
        <v>16.5</v>
      </c>
      <c r="M33" s="1140">
        <v>19.3</v>
      </c>
      <c r="N33" s="582">
        <v>25</v>
      </c>
      <c r="O33" s="144"/>
      <c r="P33" s="135"/>
    </row>
    <row r="34" spans="1:16" ht="22.5" customHeight="1" thickBot="1" x14ac:dyDescent="0.25">
      <c r="A34" s="135"/>
      <c r="B34" s="245"/>
      <c r="C34" s="176"/>
      <c r="D34" s="145"/>
      <c r="E34" s="143"/>
      <c r="F34" s="143"/>
      <c r="G34" s="1479"/>
      <c r="H34" s="1479"/>
      <c r="I34" s="1479"/>
      <c r="J34" s="1479"/>
      <c r="K34" s="1479"/>
      <c r="L34" s="1479"/>
      <c r="M34" s="1480"/>
      <c r="N34" s="1480"/>
      <c r="O34" s="144"/>
      <c r="P34" s="135"/>
    </row>
    <row r="35" spans="1:16" ht="30.75" customHeight="1" thickBot="1" x14ac:dyDescent="0.25">
      <c r="A35" s="135"/>
      <c r="B35" s="245"/>
      <c r="C35" s="1471" t="s">
        <v>305</v>
      </c>
      <c r="D35" s="1472"/>
      <c r="E35" s="1472"/>
      <c r="F35" s="1472"/>
      <c r="G35" s="1472"/>
      <c r="H35" s="1472"/>
      <c r="I35" s="1472"/>
      <c r="J35" s="1472"/>
      <c r="K35" s="1472"/>
      <c r="L35" s="1472"/>
      <c r="M35" s="1472"/>
      <c r="N35" s="1473"/>
      <c r="O35" s="193"/>
      <c r="P35" s="135"/>
    </row>
    <row r="36" spans="1:16" ht="7.5" customHeight="1" x14ac:dyDescent="0.2">
      <c r="A36" s="135"/>
      <c r="B36" s="245"/>
      <c r="C36" s="1474" t="s">
        <v>284</v>
      </c>
      <c r="D36" s="1474"/>
      <c r="E36" s="196"/>
      <c r="F36" s="195"/>
      <c r="G36" s="148"/>
      <c r="H36" s="149"/>
      <c r="I36" s="149"/>
      <c r="J36" s="149"/>
      <c r="K36" s="149"/>
      <c r="L36" s="149"/>
      <c r="M36" s="149"/>
      <c r="N36" s="149"/>
      <c r="O36" s="193"/>
      <c r="P36" s="135"/>
    </row>
    <row r="37" spans="1:16" ht="36" customHeight="1" x14ac:dyDescent="0.2">
      <c r="A37" s="135"/>
      <c r="B37" s="245"/>
      <c r="C37" s="1475"/>
      <c r="D37" s="1475"/>
      <c r="E37" s="198"/>
      <c r="F37" s="198"/>
      <c r="G37" s="198"/>
      <c r="H37" s="198"/>
      <c r="I37" s="1476" t="s">
        <v>283</v>
      </c>
      <c r="J37" s="1477"/>
      <c r="K37" s="1478" t="s">
        <v>282</v>
      </c>
      <c r="L37" s="1477"/>
      <c r="M37" s="1478" t="s">
        <v>281</v>
      </c>
      <c r="N37" s="1476"/>
      <c r="O37" s="193"/>
      <c r="P37" s="135"/>
    </row>
    <row r="38" spans="1:16" s="141" customFormat="1" ht="25.5" customHeight="1" x14ac:dyDescent="0.2">
      <c r="A38" s="139"/>
      <c r="B38" s="246"/>
      <c r="C38" s="198"/>
      <c r="D38" s="198"/>
      <c r="E38" s="198"/>
      <c r="F38" s="198"/>
      <c r="G38" s="198"/>
      <c r="H38" s="198"/>
      <c r="I38" s="1001" t="s">
        <v>437</v>
      </c>
      <c r="J38" s="1001" t="s">
        <v>459</v>
      </c>
      <c r="K38" s="1001" t="s">
        <v>437</v>
      </c>
      <c r="L38" s="1001" t="s">
        <v>459</v>
      </c>
      <c r="M38" s="1001" t="s">
        <v>437</v>
      </c>
      <c r="N38" s="1001" t="s">
        <v>459</v>
      </c>
      <c r="O38" s="197"/>
      <c r="P38" s="139"/>
    </row>
    <row r="39" spans="1:16" ht="15" customHeight="1" x14ac:dyDescent="0.2">
      <c r="A39" s="135"/>
      <c r="B39" s="245"/>
      <c r="C39" s="224" t="s">
        <v>68</v>
      </c>
      <c r="D39" s="251"/>
      <c r="E39" s="252"/>
      <c r="F39" s="253"/>
      <c r="G39" s="254"/>
      <c r="H39" s="255"/>
      <c r="I39" s="1141">
        <v>945.78</v>
      </c>
      <c r="J39" s="1141">
        <v>946.97</v>
      </c>
      <c r="K39" s="1141">
        <v>1120.4000000000001</v>
      </c>
      <c r="L39" s="1141">
        <v>1124.49</v>
      </c>
      <c r="M39" s="1141">
        <v>13.172591882281923</v>
      </c>
      <c r="N39" s="1141">
        <v>19.5789648200032</v>
      </c>
      <c r="O39" s="193"/>
      <c r="P39" s="135"/>
    </row>
    <row r="40" spans="1:16" ht="13.5" customHeight="1" x14ac:dyDescent="0.2">
      <c r="A40" s="135"/>
      <c r="B40" s="245"/>
      <c r="C40" s="99" t="s">
        <v>280</v>
      </c>
      <c r="D40" s="207"/>
      <c r="E40" s="207"/>
      <c r="F40" s="207"/>
      <c r="G40" s="207"/>
      <c r="H40" s="207"/>
      <c r="I40" s="1146">
        <v>945.94</v>
      </c>
      <c r="J40" s="1146">
        <v>955.85</v>
      </c>
      <c r="K40" s="582">
        <v>1195.69</v>
      </c>
      <c r="L40" s="582">
        <v>1217.81</v>
      </c>
      <c r="M40" s="1142">
        <v>9.2004315438468893</v>
      </c>
      <c r="N40" s="1142">
        <v>9.0855127750069968</v>
      </c>
      <c r="O40" s="1124"/>
      <c r="P40" s="925"/>
    </row>
    <row r="41" spans="1:16" ht="13.5" customHeight="1" x14ac:dyDescent="0.2">
      <c r="A41" s="135"/>
      <c r="B41" s="245"/>
      <c r="C41" s="99" t="s">
        <v>279</v>
      </c>
      <c r="D41" s="207"/>
      <c r="E41" s="207"/>
      <c r="F41" s="207"/>
      <c r="G41" s="207"/>
      <c r="H41" s="207"/>
      <c r="I41" s="1146">
        <v>871.81</v>
      </c>
      <c r="J41" s="1146">
        <v>876.68</v>
      </c>
      <c r="K41" s="582">
        <v>1014.83</v>
      </c>
      <c r="L41" s="582">
        <v>1021.63</v>
      </c>
      <c r="M41" s="1142">
        <v>15.524069074964947</v>
      </c>
      <c r="N41" s="1142">
        <v>24.847789950019443</v>
      </c>
      <c r="O41" s="1124"/>
      <c r="P41" s="925"/>
    </row>
    <row r="42" spans="1:16" ht="13.5" customHeight="1" x14ac:dyDescent="0.2">
      <c r="A42" s="135"/>
      <c r="B42" s="245"/>
      <c r="C42" s="99" t="s">
        <v>278</v>
      </c>
      <c r="D42" s="194"/>
      <c r="E42" s="194"/>
      <c r="F42" s="194"/>
      <c r="G42" s="194"/>
      <c r="H42" s="194"/>
      <c r="I42" s="1146">
        <v>2046.25</v>
      </c>
      <c r="J42" s="1146">
        <v>2053.4</v>
      </c>
      <c r="K42" s="580">
        <v>2968.33</v>
      </c>
      <c r="L42" s="580">
        <v>3024.89</v>
      </c>
      <c r="M42" s="1142">
        <v>0</v>
      </c>
      <c r="N42" s="1142">
        <v>7.5824165209747982E-2</v>
      </c>
      <c r="O42" s="1124"/>
      <c r="P42" s="925"/>
    </row>
    <row r="43" spans="1:16" ht="13.5" customHeight="1" x14ac:dyDescent="0.2">
      <c r="A43" s="135"/>
      <c r="B43" s="245"/>
      <c r="C43" s="99" t="s">
        <v>277</v>
      </c>
      <c r="D43" s="194"/>
      <c r="E43" s="194"/>
      <c r="F43" s="194"/>
      <c r="G43" s="194"/>
      <c r="H43" s="194"/>
      <c r="I43" s="1146">
        <v>923.43</v>
      </c>
      <c r="J43" s="1146">
        <v>937.81</v>
      </c>
      <c r="K43" s="582">
        <v>1117.9000000000001</v>
      </c>
      <c r="L43" s="582">
        <v>1154.57</v>
      </c>
      <c r="M43" s="1142">
        <v>9.6466097244316256</v>
      </c>
      <c r="N43" s="1142">
        <v>15.403971765786356</v>
      </c>
      <c r="O43" s="1124"/>
      <c r="P43" s="925"/>
    </row>
    <row r="44" spans="1:16" ht="13.5" customHeight="1" x14ac:dyDescent="0.2">
      <c r="A44" s="135"/>
      <c r="B44" s="245"/>
      <c r="C44" s="99" t="s">
        <v>276</v>
      </c>
      <c r="D44" s="194"/>
      <c r="E44" s="194"/>
      <c r="F44" s="194"/>
      <c r="G44" s="194"/>
      <c r="H44" s="194"/>
      <c r="I44" s="1146">
        <v>853.69</v>
      </c>
      <c r="J44" s="1146">
        <v>858.61</v>
      </c>
      <c r="K44" s="580">
        <v>972.47</v>
      </c>
      <c r="L44" s="580">
        <v>985.44</v>
      </c>
      <c r="M44" s="1142">
        <v>11.940737155517409</v>
      </c>
      <c r="N44" s="1142">
        <v>20.763835880429255</v>
      </c>
      <c r="O44" s="1124"/>
      <c r="P44" s="925"/>
    </row>
    <row r="45" spans="1:16" ht="13.5" customHeight="1" x14ac:dyDescent="0.2">
      <c r="A45" s="135"/>
      <c r="B45" s="245"/>
      <c r="C45" s="99" t="s">
        <v>350</v>
      </c>
      <c r="D45" s="194"/>
      <c r="E45" s="194"/>
      <c r="F45" s="194"/>
      <c r="G45" s="194"/>
      <c r="H45" s="194"/>
      <c r="I45" s="1146">
        <v>906.68</v>
      </c>
      <c r="J45" s="1146">
        <v>914.69</v>
      </c>
      <c r="K45" s="582">
        <v>1056.0899999999999</v>
      </c>
      <c r="L45" s="582">
        <v>1071.97</v>
      </c>
      <c r="M45" s="1142">
        <v>14.172594725360002</v>
      </c>
      <c r="N45" s="1142">
        <v>20.14774342812338</v>
      </c>
      <c r="O45" s="1124"/>
      <c r="P45" s="925"/>
    </row>
    <row r="46" spans="1:16" ht="13.5" customHeight="1" x14ac:dyDescent="0.2">
      <c r="A46" s="135"/>
      <c r="B46" s="245"/>
      <c r="C46" s="99" t="s">
        <v>275</v>
      </c>
      <c r="D46" s="99"/>
      <c r="E46" s="99"/>
      <c r="F46" s="99"/>
      <c r="G46" s="99"/>
      <c r="H46" s="99"/>
      <c r="I46" s="1146">
        <v>1094.05</v>
      </c>
      <c r="J46" s="1146">
        <v>1069.6199999999999</v>
      </c>
      <c r="K46" s="580">
        <v>1517.46</v>
      </c>
      <c r="L46" s="580">
        <v>1445.78</v>
      </c>
      <c r="M46" s="1142">
        <v>4.8131862896388018</v>
      </c>
      <c r="N46" s="1142">
        <v>6.3246315920570826</v>
      </c>
      <c r="O46" s="1124"/>
      <c r="P46" s="925"/>
    </row>
    <row r="47" spans="1:16" ht="13.5" customHeight="1" x14ac:dyDescent="0.2">
      <c r="A47" s="135"/>
      <c r="B47" s="245"/>
      <c r="C47" s="99" t="s">
        <v>274</v>
      </c>
      <c r="D47" s="194"/>
      <c r="E47" s="194"/>
      <c r="F47" s="194"/>
      <c r="G47" s="194"/>
      <c r="H47" s="194"/>
      <c r="I47" s="1146">
        <v>696.44</v>
      </c>
      <c r="J47" s="1146">
        <v>693.32</v>
      </c>
      <c r="K47" s="582">
        <v>756.21</v>
      </c>
      <c r="L47" s="582">
        <v>751.2</v>
      </c>
      <c r="M47" s="1142">
        <v>20.706804331829613</v>
      </c>
      <c r="N47" s="1142">
        <v>25.624516331806667</v>
      </c>
      <c r="O47" s="1124"/>
      <c r="P47" s="925"/>
    </row>
    <row r="48" spans="1:16" ht="13.5" customHeight="1" x14ac:dyDescent="0.2">
      <c r="A48" s="135"/>
      <c r="B48" s="245"/>
      <c r="C48" s="99" t="s">
        <v>273</v>
      </c>
      <c r="D48" s="194"/>
      <c r="E48" s="194"/>
      <c r="F48" s="194"/>
      <c r="G48" s="194"/>
      <c r="H48" s="194"/>
      <c r="I48" s="1146">
        <v>1555.23</v>
      </c>
      <c r="J48" s="1146">
        <v>1554.91</v>
      </c>
      <c r="K48" s="580">
        <v>1848.16</v>
      </c>
      <c r="L48" s="580">
        <v>1840.56</v>
      </c>
      <c r="M48" s="1142">
        <v>2.5273399845118494</v>
      </c>
      <c r="N48" s="1142">
        <v>4.5660387047790412</v>
      </c>
      <c r="O48" s="1124"/>
      <c r="P48" s="925"/>
    </row>
    <row r="49" spans="1:16" ht="13.5" customHeight="1" x14ac:dyDescent="0.2">
      <c r="A49" s="135"/>
      <c r="B49" s="245"/>
      <c r="C49" s="99" t="s">
        <v>272</v>
      </c>
      <c r="D49" s="194"/>
      <c r="E49" s="194"/>
      <c r="F49" s="194"/>
      <c r="G49" s="194"/>
      <c r="H49" s="194"/>
      <c r="I49" s="1146">
        <v>1609.33</v>
      </c>
      <c r="J49" s="1146">
        <v>1591.01</v>
      </c>
      <c r="K49" s="582">
        <v>2296.3200000000002</v>
      </c>
      <c r="L49" s="582">
        <v>2306.6799999999998</v>
      </c>
      <c r="M49" s="1142">
        <v>1.0782925719434477</v>
      </c>
      <c r="N49" s="1142">
        <v>1.7153395428598834</v>
      </c>
      <c r="O49" s="1124"/>
      <c r="P49" s="925"/>
    </row>
    <row r="50" spans="1:16" ht="13.5" customHeight="1" x14ac:dyDescent="0.2">
      <c r="A50" s="135"/>
      <c r="B50" s="245"/>
      <c r="C50" s="99" t="s">
        <v>271</v>
      </c>
      <c r="D50" s="194"/>
      <c r="E50" s="194"/>
      <c r="F50" s="194"/>
      <c r="G50" s="194"/>
      <c r="H50" s="194"/>
      <c r="I50" s="1146">
        <v>1072.78</v>
      </c>
      <c r="J50" s="1146">
        <v>1007.92</v>
      </c>
      <c r="K50" s="580">
        <v>1192.8499999999999</v>
      </c>
      <c r="L50" s="580">
        <v>1130.75</v>
      </c>
      <c r="M50" s="1142">
        <v>10.541786581227235</v>
      </c>
      <c r="N50" s="1142">
        <v>20.576550262558236</v>
      </c>
      <c r="O50" s="1124"/>
      <c r="P50" s="925"/>
    </row>
    <row r="51" spans="1:16" ht="13.5" customHeight="1" x14ac:dyDescent="0.2">
      <c r="A51" s="135"/>
      <c r="B51" s="245"/>
      <c r="C51" s="99" t="s">
        <v>270</v>
      </c>
      <c r="D51" s="194"/>
      <c r="E51" s="194"/>
      <c r="F51" s="194"/>
      <c r="G51" s="194"/>
      <c r="H51" s="194"/>
      <c r="I51" s="1146">
        <v>1280.69</v>
      </c>
      <c r="J51" s="1146">
        <v>1260.93</v>
      </c>
      <c r="K51" s="582">
        <v>1443.8</v>
      </c>
      <c r="L51" s="582">
        <v>1438.37</v>
      </c>
      <c r="M51" s="1142">
        <v>6.2772894985970069</v>
      </c>
      <c r="N51" s="1142">
        <v>7.9548568550493952</v>
      </c>
      <c r="O51" s="1124"/>
      <c r="P51" s="925"/>
    </row>
    <row r="52" spans="1:16" ht="13.5" customHeight="1" x14ac:dyDescent="0.2">
      <c r="A52" s="135"/>
      <c r="B52" s="245"/>
      <c r="C52" s="99" t="s">
        <v>269</v>
      </c>
      <c r="D52" s="194"/>
      <c r="E52" s="194"/>
      <c r="F52" s="194"/>
      <c r="G52" s="194"/>
      <c r="H52" s="194"/>
      <c r="I52" s="1146">
        <v>732.62</v>
      </c>
      <c r="J52" s="1146">
        <v>742.9</v>
      </c>
      <c r="K52" s="580">
        <v>846.22</v>
      </c>
      <c r="L52" s="580">
        <v>870.2</v>
      </c>
      <c r="M52" s="1142">
        <v>16.821014638104213</v>
      </c>
      <c r="N52" s="1142">
        <v>24.31074875651732</v>
      </c>
      <c r="O52" s="1124"/>
      <c r="P52" s="925"/>
    </row>
    <row r="53" spans="1:16" ht="13.5" customHeight="1" x14ac:dyDescent="0.2">
      <c r="A53" s="135"/>
      <c r="B53" s="245"/>
      <c r="C53" s="99" t="s">
        <v>268</v>
      </c>
      <c r="D53" s="194"/>
      <c r="E53" s="194"/>
      <c r="F53" s="194"/>
      <c r="G53" s="194"/>
      <c r="H53" s="194"/>
      <c r="I53" s="1146">
        <v>1178.8</v>
      </c>
      <c r="J53" s="1146">
        <v>1208.56</v>
      </c>
      <c r="K53" s="580">
        <v>1278.7</v>
      </c>
      <c r="L53" s="580">
        <v>1311.23</v>
      </c>
      <c r="M53" s="1142">
        <v>5.9406343088066151</v>
      </c>
      <c r="N53" s="1142">
        <v>8.3124847542989748</v>
      </c>
      <c r="O53" s="1124"/>
      <c r="P53" s="925"/>
    </row>
    <row r="54" spans="1:16" ht="13.5" customHeight="1" x14ac:dyDescent="0.2">
      <c r="A54" s="135"/>
      <c r="B54" s="245"/>
      <c r="C54" s="99" t="s">
        <v>267</v>
      </c>
      <c r="D54" s="194"/>
      <c r="E54" s="194"/>
      <c r="F54" s="194"/>
      <c r="G54" s="194"/>
      <c r="H54" s="194"/>
      <c r="I54" s="1146">
        <v>759.35</v>
      </c>
      <c r="J54" s="1146">
        <v>757.57</v>
      </c>
      <c r="K54" s="580">
        <v>851.13</v>
      </c>
      <c r="L54" s="580">
        <v>843.11</v>
      </c>
      <c r="M54" s="1142">
        <v>14.429545195263907</v>
      </c>
      <c r="N54" s="1142">
        <v>21.41499319770061</v>
      </c>
      <c r="O54" s="1124"/>
      <c r="P54" s="925"/>
    </row>
    <row r="55" spans="1:16" ht="13.5" customHeight="1" x14ac:dyDescent="0.2">
      <c r="A55" s="135"/>
      <c r="B55" s="245"/>
      <c r="C55" s="99" t="s">
        <v>266</v>
      </c>
      <c r="D55" s="194"/>
      <c r="E55" s="194"/>
      <c r="F55" s="194"/>
      <c r="G55" s="194"/>
      <c r="H55" s="194"/>
      <c r="I55" s="1146">
        <v>1418.42</v>
      </c>
      <c r="J55" s="1146">
        <v>1366.27</v>
      </c>
      <c r="K55" s="580">
        <v>1622.52</v>
      </c>
      <c r="L55" s="580">
        <v>1550.44</v>
      </c>
      <c r="M55" s="1142">
        <v>11.386112161624466</v>
      </c>
      <c r="N55" s="1142">
        <v>16.661361921343627</v>
      </c>
      <c r="O55" s="1124"/>
      <c r="P55" s="925"/>
    </row>
    <row r="56" spans="1:16" ht="13.5" customHeight="1" x14ac:dyDescent="0.2">
      <c r="A56" s="135"/>
      <c r="B56" s="245"/>
      <c r="C56" s="99" t="s">
        <v>111</v>
      </c>
      <c r="D56" s="194"/>
      <c r="E56" s="194"/>
      <c r="F56" s="194"/>
      <c r="G56" s="194"/>
      <c r="H56" s="194"/>
      <c r="I56" s="1146">
        <v>956.17</v>
      </c>
      <c r="J56" s="1146">
        <v>935.87</v>
      </c>
      <c r="K56" s="580">
        <v>1071.02</v>
      </c>
      <c r="L56" s="580">
        <v>1052.08</v>
      </c>
      <c r="M56" s="1142">
        <v>20.396276502365193</v>
      </c>
      <c r="N56" s="1142">
        <v>29.373786819783671</v>
      </c>
      <c r="O56" s="1124"/>
      <c r="P56" s="925"/>
    </row>
    <row r="57" spans="1:16" ht="13.5" customHeight="1" x14ac:dyDescent="0.2">
      <c r="A57" s="135"/>
      <c r="B57" s="245"/>
      <c r="C57" s="192" t="s">
        <v>642</v>
      </c>
      <c r="D57" s="137"/>
      <c r="E57" s="138"/>
      <c r="F57" s="190"/>
      <c r="G57" s="190"/>
      <c r="H57" s="250" t="s">
        <v>356</v>
      </c>
      <c r="I57" s="135"/>
      <c r="J57" s="143"/>
      <c r="K57" s="151"/>
      <c r="L57" s="190"/>
      <c r="M57" s="190"/>
      <c r="N57" s="190"/>
      <c r="O57" s="144"/>
      <c r="P57" s="135"/>
    </row>
    <row r="58" spans="1:16" ht="13.5" customHeight="1" x14ac:dyDescent="0.2">
      <c r="A58" s="135"/>
      <c r="B58" s="245"/>
      <c r="C58" s="191" t="s">
        <v>409</v>
      </c>
      <c r="D58" s="137"/>
      <c r="E58" s="138"/>
      <c r="F58" s="190"/>
      <c r="G58" s="190"/>
      <c r="H58" s="150"/>
      <c r="I58" s="135"/>
      <c r="J58" s="143"/>
      <c r="K58" s="151"/>
      <c r="L58" s="190"/>
      <c r="M58" s="190"/>
      <c r="N58" s="190"/>
      <c r="O58" s="144"/>
      <c r="P58" s="135"/>
    </row>
    <row r="59" spans="1:16" ht="13.5" customHeight="1" x14ac:dyDescent="0.2">
      <c r="A59" s="135"/>
      <c r="B59" s="249">
        <v>14</v>
      </c>
      <c r="C59" s="1470">
        <v>42248</v>
      </c>
      <c r="D59" s="1470"/>
      <c r="E59" s="137"/>
      <c r="F59" s="137"/>
      <c r="G59" s="137"/>
      <c r="H59" s="137"/>
      <c r="I59" s="137"/>
      <c r="J59" s="137"/>
      <c r="K59" s="137"/>
      <c r="L59" s="137"/>
      <c r="M59" s="137"/>
      <c r="N59" s="137"/>
      <c r="P59" s="135"/>
    </row>
  </sheetData>
  <mergeCells count="25">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8:H10"/>
    <mergeCell ref="I8:I10"/>
    <mergeCell ref="J8:J10"/>
    <mergeCell ref="K8:K10"/>
    <mergeCell ref="L8:L10"/>
    <mergeCell ref="I16:J16"/>
    <mergeCell ref="K16:L16"/>
    <mergeCell ref="M16:N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V50"/>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487" t="s">
        <v>332</v>
      </c>
      <c r="C1" s="1487"/>
      <c r="D1" s="1487"/>
      <c r="E1" s="223"/>
      <c r="F1" s="223"/>
      <c r="G1" s="223"/>
      <c r="H1" s="223"/>
      <c r="I1" s="223"/>
      <c r="J1" s="268"/>
      <c r="K1" s="2"/>
    </row>
    <row r="2" spans="1:11" ht="6" customHeight="1" x14ac:dyDescent="0.2">
      <c r="A2" s="2"/>
      <c r="B2" s="1433"/>
      <c r="C2" s="1433"/>
      <c r="D2" s="1433"/>
      <c r="E2" s="4"/>
      <c r="F2" s="4"/>
      <c r="G2" s="4"/>
      <c r="H2" s="4"/>
      <c r="I2" s="4"/>
      <c r="J2" s="544"/>
      <c r="K2" s="2"/>
    </row>
    <row r="3" spans="1:11" ht="13.5" customHeight="1" thickBot="1" x14ac:dyDescent="0.25">
      <c r="A3" s="2"/>
      <c r="B3" s="4"/>
      <c r="C3" s="4"/>
      <c r="D3" s="4"/>
      <c r="E3" s="745"/>
      <c r="F3" s="745"/>
      <c r="G3" s="745"/>
      <c r="H3" s="745"/>
      <c r="I3" s="745" t="s">
        <v>70</v>
      </c>
      <c r="J3" s="220"/>
      <c r="K3" s="2"/>
    </row>
    <row r="4" spans="1:11" s="7" customFormat="1" ht="13.5" customHeight="1" thickBot="1" x14ac:dyDescent="0.25">
      <c r="A4" s="6"/>
      <c r="B4" s="14"/>
      <c r="C4" s="1482" t="s">
        <v>360</v>
      </c>
      <c r="D4" s="1483"/>
      <c r="E4" s="1483"/>
      <c r="F4" s="1483"/>
      <c r="G4" s="1483"/>
      <c r="H4" s="1483"/>
      <c r="I4" s="1484"/>
      <c r="J4" s="220"/>
      <c r="K4" s="6"/>
    </row>
    <row r="5" spans="1:11" ht="4.5" customHeight="1" x14ac:dyDescent="0.2">
      <c r="A5" s="2"/>
      <c r="B5" s="4"/>
      <c r="C5" s="1485" t="s">
        <v>85</v>
      </c>
      <c r="D5" s="1486"/>
      <c r="E5" s="747"/>
      <c r="F5" s="747"/>
      <c r="G5" s="747"/>
      <c r="H5" s="747"/>
      <c r="I5" s="747"/>
      <c r="J5" s="220"/>
      <c r="K5" s="2"/>
    </row>
    <row r="6" spans="1:11" ht="15.75" customHeight="1" x14ac:dyDescent="0.2">
      <c r="A6" s="2"/>
      <c r="B6" s="4"/>
      <c r="C6" s="1485"/>
      <c r="D6" s="1486"/>
      <c r="E6" s="1488" t="s">
        <v>359</v>
      </c>
      <c r="F6" s="1488"/>
      <c r="G6" s="1488"/>
      <c r="H6" s="1488"/>
      <c r="I6" s="1488"/>
      <c r="J6" s="220"/>
      <c r="K6" s="2"/>
    </row>
    <row r="7" spans="1:11" ht="13.5" customHeight="1" x14ac:dyDescent="0.2">
      <c r="A7" s="2"/>
      <c r="B7" s="4"/>
      <c r="C7" s="1486"/>
      <c r="D7" s="1486"/>
      <c r="E7" s="1489">
        <v>2014</v>
      </c>
      <c r="F7" s="1489"/>
      <c r="G7" s="1489"/>
      <c r="H7" s="1490">
        <v>2015</v>
      </c>
      <c r="I7" s="1489"/>
      <c r="J7" s="220"/>
      <c r="K7" s="2"/>
    </row>
    <row r="8" spans="1:11" ht="13.5" customHeight="1" x14ac:dyDescent="0.2">
      <c r="A8" s="2"/>
      <c r="B8" s="4"/>
      <c r="C8" s="546"/>
      <c r="D8" s="546"/>
      <c r="E8" s="746" t="s">
        <v>102</v>
      </c>
      <c r="F8" s="746" t="s">
        <v>99</v>
      </c>
      <c r="G8" s="746" t="s">
        <v>96</v>
      </c>
      <c r="H8" s="1070" t="s">
        <v>93</v>
      </c>
      <c r="I8" s="975" t="s">
        <v>102</v>
      </c>
      <c r="J8" s="220"/>
      <c r="K8" s="2"/>
    </row>
    <row r="9" spans="1:11" s="549" customFormat="1" ht="23.25" customHeight="1" x14ac:dyDescent="0.2">
      <c r="A9" s="547"/>
      <c r="B9" s="548"/>
      <c r="C9" s="1481" t="s">
        <v>68</v>
      </c>
      <c r="D9" s="1481"/>
      <c r="E9" s="1594">
        <v>5.25</v>
      </c>
      <c r="F9" s="1594">
        <v>5.27</v>
      </c>
      <c r="G9" s="1594">
        <v>5.27</v>
      </c>
      <c r="H9" s="1594">
        <v>5.25</v>
      </c>
      <c r="I9" s="1595">
        <v>5.23</v>
      </c>
      <c r="J9" s="618"/>
      <c r="K9" s="547"/>
    </row>
    <row r="10" spans="1:11" ht="18.75" customHeight="1" x14ac:dyDescent="0.2">
      <c r="A10" s="2"/>
      <c r="B10" s="4"/>
      <c r="C10" s="207" t="s">
        <v>340</v>
      </c>
      <c r="D10" s="13"/>
      <c r="E10" s="1596">
        <v>11.98</v>
      </c>
      <c r="F10" s="1596">
        <v>11.74</v>
      </c>
      <c r="G10" s="1596">
        <v>11.4</v>
      </c>
      <c r="H10" s="1596">
        <v>11.41</v>
      </c>
      <c r="I10" s="1597">
        <v>11.51</v>
      </c>
      <c r="J10" s="618"/>
      <c r="K10" s="2"/>
    </row>
    <row r="11" spans="1:11" ht="18.75" customHeight="1" x14ac:dyDescent="0.2">
      <c r="A11" s="2"/>
      <c r="B11" s="4"/>
      <c r="C11" s="207" t="s">
        <v>258</v>
      </c>
      <c r="D11" s="22"/>
      <c r="E11" s="1596">
        <v>7.11</v>
      </c>
      <c r="F11" s="1596">
        <v>7.17</v>
      </c>
      <c r="G11" s="1596">
        <v>7.14</v>
      </c>
      <c r="H11" s="1596">
        <v>7.16</v>
      </c>
      <c r="I11" s="1597">
        <v>7.07</v>
      </c>
      <c r="J11" s="618"/>
      <c r="K11" s="2"/>
    </row>
    <row r="12" spans="1:11" ht="18.75" customHeight="1" x14ac:dyDescent="0.2">
      <c r="A12" s="2"/>
      <c r="B12" s="4"/>
      <c r="C12" s="207" t="s">
        <v>259</v>
      </c>
      <c r="D12" s="22"/>
      <c r="E12" s="1596">
        <v>4.22</v>
      </c>
      <c r="F12" s="1596">
        <v>4.26</v>
      </c>
      <c r="G12" s="1596">
        <v>4.26</v>
      </c>
      <c r="H12" s="1596">
        <v>4.24</v>
      </c>
      <c r="I12" s="1597">
        <v>4.2</v>
      </c>
      <c r="J12" s="618"/>
      <c r="K12" s="2"/>
    </row>
    <row r="13" spans="1:11" ht="18.75" customHeight="1" x14ac:dyDescent="0.2">
      <c r="A13" s="2"/>
      <c r="B13" s="4"/>
      <c r="C13" s="207" t="s">
        <v>84</v>
      </c>
      <c r="D13" s="13"/>
      <c r="E13" s="1596">
        <v>4.0199999999999996</v>
      </c>
      <c r="F13" s="1596">
        <v>4.12</v>
      </c>
      <c r="G13" s="1596">
        <v>4.1399999999999997</v>
      </c>
      <c r="H13" s="1596">
        <v>4.18</v>
      </c>
      <c r="I13" s="1597">
        <v>4.17</v>
      </c>
      <c r="J13" s="545"/>
      <c r="K13" s="2"/>
    </row>
    <row r="14" spans="1:11" ht="18.75" customHeight="1" x14ac:dyDescent="0.2">
      <c r="A14" s="2"/>
      <c r="B14" s="4"/>
      <c r="C14" s="207" t="s">
        <v>260</v>
      </c>
      <c r="D14" s="22"/>
      <c r="E14" s="1596">
        <v>4.4400000000000004</v>
      </c>
      <c r="F14" s="1596">
        <v>4.45</v>
      </c>
      <c r="G14" s="1596">
        <v>4.45</v>
      </c>
      <c r="H14" s="1596">
        <v>4.41</v>
      </c>
      <c r="I14" s="1597">
        <v>4.42</v>
      </c>
      <c r="J14" s="545"/>
      <c r="K14" s="2"/>
    </row>
    <row r="15" spans="1:11" ht="18.75" customHeight="1" x14ac:dyDescent="0.2">
      <c r="A15" s="2"/>
      <c r="B15" s="4"/>
      <c r="C15" s="207" t="s">
        <v>83</v>
      </c>
      <c r="D15" s="22"/>
      <c r="E15" s="1596">
        <v>4.1900000000000004</v>
      </c>
      <c r="F15" s="1596">
        <v>4.13</v>
      </c>
      <c r="G15" s="1596">
        <v>4.25</v>
      </c>
      <c r="H15" s="1596">
        <v>4.34</v>
      </c>
      <c r="I15" s="1597">
        <v>4.29</v>
      </c>
      <c r="J15" s="545"/>
      <c r="K15" s="2"/>
    </row>
    <row r="16" spans="1:11" ht="18.75" customHeight="1" x14ac:dyDescent="0.2">
      <c r="A16" s="2"/>
      <c r="B16" s="4"/>
      <c r="C16" s="207" t="s">
        <v>261</v>
      </c>
      <c r="D16" s="22"/>
      <c r="E16" s="1596">
        <v>4.3099999999999996</v>
      </c>
      <c r="F16" s="1596">
        <v>4.25</v>
      </c>
      <c r="G16" s="1596">
        <v>4.28</v>
      </c>
      <c r="H16" s="1596">
        <v>4.3099999999999996</v>
      </c>
      <c r="I16" s="1597">
        <v>4.46</v>
      </c>
      <c r="J16" s="545"/>
      <c r="K16" s="2"/>
    </row>
    <row r="17" spans="1:22" ht="18.75" customHeight="1" x14ac:dyDescent="0.2">
      <c r="A17" s="2"/>
      <c r="B17" s="4"/>
      <c r="C17" s="207" t="s">
        <v>82</v>
      </c>
      <c r="D17" s="22"/>
      <c r="E17" s="1596">
        <v>4.1100000000000003</v>
      </c>
      <c r="F17" s="1596">
        <v>4.1500000000000004</v>
      </c>
      <c r="G17" s="1596">
        <v>4.26</v>
      </c>
      <c r="H17" s="1596">
        <v>4.2699999999999996</v>
      </c>
      <c r="I17" s="1597">
        <v>4.25</v>
      </c>
      <c r="J17" s="545"/>
      <c r="K17" s="2"/>
    </row>
    <row r="18" spans="1:22" ht="18.75" customHeight="1" x14ac:dyDescent="0.2">
      <c r="A18" s="2"/>
      <c r="B18" s="4"/>
      <c r="C18" s="207" t="s">
        <v>81</v>
      </c>
      <c r="D18" s="22"/>
      <c r="E18" s="1596">
        <v>4.8499999999999996</v>
      </c>
      <c r="F18" s="1596">
        <v>4.91</v>
      </c>
      <c r="G18" s="1596">
        <v>4.8899999999999997</v>
      </c>
      <c r="H18" s="1596">
        <v>4.83</v>
      </c>
      <c r="I18" s="1597">
        <v>4.88</v>
      </c>
      <c r="J18" s="545"/>
      <c r="K18" s="2"/>
    </row>
    <row r="19" spans="1:22" ht="18.75" customHeight="1" x14ac:dyDescent="0.2">
      <c r="A19" s="2"/>
      <c r="B19" s="4"/>
      <c r="C19" s="207" t="s">
        <v>262</v>
      </c>
      <c r="D19" s="22"/>
      <c r="E19" s="1596">
        <v>4.25</v>
      </c>
      <c r="F19" s="1596">
        <v>4.37</v>
      </c>
      <c r="G19" s="1596">
        <v>4.32</v>
      </c>
      <c r="H19" s="1596">
        <v>4.2300000000000004</v>
      </c>
      <c r="I19" s="1597">
        <v>4.29</v>
      </c>
      <c r="J19" s="545"/>
      <c r="K19" s="2"/>
    </row>
    <row r="20" spans="1:22" ht="18.75" customHeight="1" x14ac:dyDescent="0.2">
      <c r="A20" s="2"/>
      <c r="B20" s="4"/>
      <c r="C20" s="207" t="s">
        <v>80</v>
      </c>
      <c r="D20" s="13"/>
      <c r="E20" s="1596">
        <v>5.13</v>
      </c>
      <c r="F20" s="1596">
        <v>5.25</v>
      </c>
      <c r="G20" s="1596">
        <v>5.31</v>
      </c>
      <c r="H20" s="1596">
        <v>4.96</v>
      </c>
      <c r="I20" s="1597">
        <v>5.13</v>
      </c>
      <c r="J20" s="545"/>
      <c r="K20" s="2"/>
    </row>
    <row r="21" spans="1:22" ht="18.75" customHeight="1" x14ac:dyDescent="0.2">
      <c r="A21" s="2"/>
      <c r="B21" s="4"/>
      <c r="C21" s="207" t="s">
        <v>263</v>
      </c>
      <c r="D21" s="22"/>
      <c r="E21" s="1596">
        <v>5.01</v>
      </c>
      <c r="F21" s="1596">
        <v>5</v>
      </c>
      <c r="G21" s="1596">
        <v>5.15</v>
      </c>
      <c r="H21" s="1596">
        <v>5.03</v>
      </c>
      <c r="I21" s="1597">
        <v>5.2</v>
      </c>
      <c r="J21" s="545"/>
      <c r="K21" s="2"/>
    </row>
    <row r="22" spans="1:22" ht="18.75" customHeight="1" x14ac:dyDescent="0.2">
      <c r="A22" s="2"/>
      <c r="B22" s="4"/>
      <c r="C22" s="207" t="s">
        <v>264</v>
      </c>
      <c r="D22" s="22"/>
      <c r="E22" s="1596">
        <v>4.7300000000000004</v>
      </c>
      <c r="F22" s="1596">
        <v>4.74</v>
      </c>
      <c r="G22" s="1596">
        <v>4.79</v>
      </c>
      <c r="H22" s="1596">
        <v>4.78</v>
      </c>
      <c r="I22" s="1597">
        <v>4.79</v>
      </c>
      <c r="J22" s="545"/>
      <c r="K22" s="2"/>
    </row>
    <row r="23" spans="1:22" ht="18.75" customHeight="1" x14ac:dyDescent="0.2">
      <c r="A23" s="2"/>
      <c r="B23" s="4"/>
      <c r="C23" s="207" t="s">
        <v>346</v>
      </c>
      <c r="D23" s="22"/>
      <c r="E23" s="1596">
        <v>4.5999999999999996</v>
      </c>
      <c r="F23" s="1596">
        <v>4.6399999999999997</v>
      </c>
      <c r="G23" s="1596">
        <v>4.67</v>
      </c>
      <c r="H23" s="1596">
        <v>4.68</v>
      </c>
      <c r="I23" s="1597">
        <v>4.71</v>
      </c>
      <c r="J23" s="545"/>
      <c r="K23" s="2"/>
    </row>
    <row r="24" spans="1:22" ht="18.75" customHeight="1" x14ac:dyDescent="0.2">
      <c r="A24" s="2"/>
      <c r="B24" s="4"/>
      <c r="C24" s="207" t="s">
        <v>347</v>
      </c>
      <c r="D24" s="22"/>
      <c r="E24" s="1596">
        <v>4.0599999999999996</v>
      </c>
      <c r="F24" s="1596">
        <v>4.1100000000000003</v>
      </c>
      <c r="G24" s="1596">
        <v>4.12</v>
      </c>
      <c r="H24" s="1596">
        <v>4.1399999999999997</v>
      </c>
      <c r="I24" s="1597">
        <v>4.13</v>
      </c>
      <c r="J24" s="545"/>
      <c r="K24" s="2"/>
      <c r="L24" s="53"/>
      <c r="M24" s="53"/>
      <c r="N24" s="53"/>
      <c r="O24" s="53"/>
      <c r="P24" s="53"/>
      <c r="Q24" s="53"/>
      <c r="R24" s="53"/>
      <c r="S24" s="53"/>
      <c r="T24" s="53"/>
      <c r="U24" s="53"/>
      <c r="V24" s="53"/>
    </row>
    <row r="25" spans="1:22" ht="35.25" customHeight="1" thickBot="1" x14ac:dyDescent="0.25">
      <c r="A25" s="2"/>
      <c r="B25" s="4"/>
      <c r="C25" s="748"/>
      <c r="D25" s="748"/>
      <c r="E25" s="550"/>
      <c r="F25" s="550"/>
      <c r="G25" s="550"/>
      <c r="H25" s="550"/>
      <c r="I25" s="550"/>
      <c r="J25" s="545"/>
      <c r="K25" s="2"/>
      <c r="L25" s="53"/>
      <c r="M25" s="53"/>
      <c r="N25" s="53"/>
      <c r="O25" s="53"/>
      <c r="P25" s="53"/>
      <c r="Q25" s="53"/>
      <c r="R25" s="53"/>
      <c r="S25" s="53"/>
      <c r="T25" s="53"/>
      <c r="U25" s="53"/>
      <c r="V25" s="53"/>
    </row>
    <row r="26" spans="1:22" s="7" customFormat="1" ht="13.5" customHeight="1" thickBot="1" x14ac:dyDescent="0.25">
      <c r="A26" s="6"/>
      <c r="B26" s="14"/>
      <c r="C26" s="1482" t="s">
        <v>361</v>
      </c>
      <c r="D26" s="1483"/>
      <c r="E26" s="1483"/>
      <c r="F26" s="1483"/>
      <c r="G26" s="1483"/>
      <c r="H26" s="1483"/>
      <c r="I26" s="1484"/>
      <c r="J26" s="545"/>
      <c r="K26" s="6"/>
      <c r="L26" s="1599"/>
      <c r="M26" s="1599"/>
      <c r="N26" s="1599"/>
      <c r="O26" s="1599"/>
      <c r="P26" s="1599"/>
      <c r="Q26" s="1599"/>
      <c r="R26" s="1599"/>
      <c r="S26" s="1599"/>
      <c r="T26" s="1599"/>
      <c r="U26" s="1599"/>
      <c r="V26" s="1599"/>
    </row>
    <row r="27" spans="1:22" ht="4.5" customHeight="1" x14ac:dyDescent="0.2">
      <c r="A27" s="2"/>
      <c r="B27" s="4"/>
      <c r="C27" s="1485" t="s">
        <v>85</v>
      </c>
      <c r="D27" s="1486"/>
      <c r="E27" s="748"/>
      <c r="F27" s="748"/>
      <c r="G27" s="748"/>
      <c r="H27" s="748"/>
      <c r="I27" s="748"/>
      <c r="J27" s="545"/>
      <c r="K27" s="2"/>
      <c r="L27" s="53"/>
      <c r="M27" s="53"/>
      <c r="N27" s="53"/>
      <c r="O27" s="53"/>
      <c r="P27" s="53"/>
      <c r="Q27" s="53"/>
      <c r="R27" s="53"/>
      <c r="S27" s="53"/>
      <c r="T27" s="53"/>
      <c r="U27" s="53"/>
      <c r="V27" s="53"/>
    </row>
    <row r="28" spans="1:22" ht="15.75" customHeight="1" x14ac:dyDescent="0.2">
      <c r="A28" s="2"/>
      <c r="B28" s="4"/>
      <c r="C28" s="1485"/>
      <c r="D28" s="1486"/>
      <c r="E28" s="1488" t="s">
        <v>367</v>
      </c>
      <c r="F28" s="1488"/>
      <c r="G28" s="1488"/>
      <c r="H28" s="1488"/>
      <c r="I28" s="1488"/>
      <c r="J28" s="220"/>
      <c r="K28" s="2"/>
      <c r="L28" s="53"/>
      <c r="M28" s="53"/>
      <c r="N28" s="53"/>
      <c r="O28" s="53"/>
      <c r="P28" s="53"/>
      <c r="Q28" s="53"/>
      <c r="R28" s="53"/>
      <c r="S28" s="53"/>
      <c r="T28" s="53"/>
      <c r="U28" s="53"/>
      <c r="V28" s="53"/>
    </row>
    <row r="29" spans="1:22" ht="13.5" customHeight="1" x14ac:dyDescent="0.2">
      <c r="A29" s="2"/>
      <c r="B29" s="4"/>
      <c r="C29" s="1486"/>
      <c r="D29" s="1486"/>
      <c r="E29" s="1489">
        <v>2014</v>
      </c>
      <c r="F29" s="1489"/>
      <c r="G29" s="1489"/>
      <c r="H29" s="1490">
        <v>2015</v>
      </c>
      <c r="I29" s="1489"/>
      <c r="J29" s="220"/>
      <c r="K29" s="2"/>
      <c r="L29" s="53"/>
      <c r="M29" s="53"/>
      <c r="N29" s="53"/>
      <c r="O29" s="53"/>
      <c r="P29" s="53"/>
      <c r="Q29" s="53"/>
      <c r="R29" s="53"/>
      <c r="S29" s="53"/>
      <c r="T29" s="53"/>
      <c r="U29" s="53"/>
      <c r="V29" s="53"/>
    </row>
    <row r="30" spans="1:22" ht="13.5" customHeight="1" x14ac:dyDescent="0.2">
      <c r="A30" s="2"/>
      <c r="B30" s="4"/>
      <c r="C30" s="546"/>
      <c r="D30" s="546"/>
      <c r="E30" s="746" t="s">
        <v>102</v>
      </c>
      <c r="F30" s="746" t="s">
        <v>99</v>
      </c>
      <c r="G30" s="746" t="s">
        <v>96</v>
      </c>
      <c r="H30" s="1070" t="s">
        <v>93</v>
      </c>
      <c r="I30" s="975" t="s">
        <v>102</v>
      </c>
      <c r="J30" s="220"/>
      <c r="K30" s="2"/>
      <c r="L30" s="53"/>
      <c r="M30" s="53"/>
      <c r="N30" s="53"/>
      <c r="O30" s="53"/>
      <c r="P30" s="53"/>
      <c r="Q30" s="53"/>
      <c r="R30" s="53"/>
      <c r="S30" s="53"/>
      <c r="T30" s="53"/>
      <c r="U30" s="53"/>
      <c r="V30" s="53"/>
    </row>
    <row r="31" spans="1:22" s="549" customFormat="1" ht="23.25" customHeight="1" x14ac:dyDescent="0.2">
      <c r="A31" s="547"/>
      <c r="B31" s="548"/>
      <c r="C31" s="1481" t="s">
        <v>68</v>
      </c>
      <c r="D31" s="1481"/>
      <c r="E31" s="1590">
        <v>909.38</v>
      </c>
      <c r="F31" s="1590">
        <v>911.52</v>
      </c>
      <c r="G31" s="1590">
        <v>912.07</v>
      </c>
      <c r="H31" s="1590">
        <v>907.91</v>
      </c>
      <c r="I31" s="1591">
        <v>906.18</v>
      </c>
      <c r="J31" s="618"/>
      <c r="K31" s="547"/>
      <c r="L31" s="1600"/>
      <c r="M31" s="1601"/>
      <c r="N31" s="1600"/>
      <c r="O31" s="1601"/>
      <c r="P31" s="1600"/>
      <c r="Q31" s="1601"/>
      <c r="R31" s="1601"/>
      <c r="S31" s="1600"/>
      <c r="T31" s="1600"/>
      <c r="U31" s="1600"/>
      <c r="V31" s="1600"/>
    </row>
    <row r="32" spans="1:22" ht="18.75" customHeight="1" x14ac:dyDescent="0.2">
      <c r="A32" s="2"/>
      <c r="B32" s="4"/>
      <c r="C32" s="207" t="s">
        <v>340</v>
      </c>
      <c r="D32" s="13"/>
      <c r="E32" s="1592">
        <v>2053.48</v>
      </c>
      <c r="F32" s="1592">
        <v>2015.9</v>
      </c>
      <c r="G32" s="1592">
        <v>1959.37</v>
      </c>
      <c r="H32" s="1592">
        <v>1962.68</v>
      </c>
      <c r="I32" s="1593">
        <v>1976.73</v>
      </c>
      <c r="J32" s="618"/>
      <c r="K32" s="2"/>
      <c r="L32" s="53"/>
      <c r="M32" s="1601"/>
      <c r="N32" s="1600"/>
      <c r="O32" s="1601"/>
      <c r="P32" s="53"/>
      <c r="Q32" s="53"/>
      <c r="R32" s="53"/>
      <c r="S32" s="53"/>
      <c r="T32" s="53"/>
      <c r="U32" s="53"/>
      <c r="V32" s="53"/>
    </row>
    <row r="33" spans="1:22" ht="18.75" customHeight="1" x14ac:dyDescent="0.2">
      <c r="A33" s="2"/>
      <c r="B33" s="4"/>
      <c r="C33" s="207" t="s">
        <v>258</v>
      </c>
      <c r="D33" s="22"/>
      <c r="E33" s="1592">
        <v>1230.78</v>
      </c>
      <c r="F33" s="1592">
        <v>1242.78</v>
      </c>
      <c r="G33" s="1592">
        <v>1237.76</v>
      </c>
      <c r="H33" s="1592">
        <v>1240.1099999999999</v>
      </c>
      <c r="I33" s="1593">
        <v>1224.56</v>
      </c>
      <c r="J33" s="618"/>
      <c r="K33" s="2"/>
      <c r="L33" s="53"/>
      <c r="M33" s="1601"/>
      <c r="N33" s="1600"/>
      <c r="O33" s="1601"/>
      <c r="P33" s="53"/>
      <c r="Q33" s="53"/>
      <c r="R33" s="53"/>
      <c r="S33" s="53"/>
      <c r="T33" s="53"/>
      <c r="U33" s="53"/>
      <c r="V33" s="53"/>
    </row>
    <row r="34" spans="1:22" ht="18.75" customHeight="1" x14ac:dyDescent="0.2">
      <c r="A34" s="2"/>
      <c r="B34" s="4"/>
      <c r="C34" s="207" t="s">
        <v>259</v>
      </c>
      <c r="D34" s="22"/>
      <c r="E34" s="1592">
        <v>731.81</v>
      </c>
      <c r="F34" s="1592">
        <v>737.33</v>
      </c>
      <c r="G34" s="1592">
        <v>737.23</v>
      </c>
      <c r="H34" s="1592">
        <v>733.54</v>
      </c>
      <c r="I34" s="1593">
        <v>727.64</v>
      </c>
      <c r="J34" s="618"/>
      <c r="K34" s="2"/>
      <c r="L34" s="53"/>
      <c r="M34" s="1601"/>
      <c r="N34" s="1600"/>
      <c r="O34" s="1601"/>
      <c r="P34" s="53"/>
      <c r="Q34" s="53"/>
      <c r="R34" s="53"/>
      <c r="S34" s="53"/>
      <c r="T34" s="53"/>
      <c r="U34" s="53"/>
      <c r="V34" s="53"/>
    </row>
    <row r="35" spans="1:22" ht="18.75" customHeight="1" x14ac:dyDescent="0.2">
      <c r="A35" s="2"/>
      <c r="B35" s="4"/>
      <c r="C35" s="207" t="s">
        <v>84</v>
      </c>
      <c r="D35" s="13"/>
      <c r="E35" s="1592">
        <v>697.01</v>
      </c>
      <c r="F35" s="1592">
        <v>713.67</v>
      </c>
      <c r="G35" s="1592">
        <v>716.71</v>
      </c>
      <c r="H35" s="1592">
        <v>722.92</v>
      </c>
      <c r="I35" s="1593">
        <v>722.52</v>
      </c>
      <c r="J35" s="545"/>
      <c r="K35" s="2"/>
      <c r="L35" s="53"/>
      <c r="M35" s="1601"/>
      <c r="N35" s="1600"/>
      <c r="O35" s="1601"/>
      <c r="P35" s="53"/>
      <c r="Q35" s="53"/>
      <c r="R35" s="53"/>
      <c r="S35" s="53"/>
      <c r="T35" s="53"/>
      <c r="U35" s="53"/>
      <c r="V35" s="53"/>
    </row>
    <row r="36" spans="1:22" ht="18.75" customHeight="1" x14ac:dyDescent="0.2">
      <c r="A36" s="2"/>
      <c r="B36" s="4"/>
      <c r="C36" s="207" t="s">
        <v>260</v>
      </c>
      <c r="D36" s="22"/>
      <c r="E36" s="1592">
        <v>768.53</v>
      </c>
      <c r="F36" s="1592">
        <v>771.04</v>
      </c>
      <c r="G36" s="1592">
        <v>770.11</v>
      </c>
      <c r="H36" s="1592">
        <v>763.81</v>
      </c>
      <c r="I36" s="1593">
        <v>765.55</v>
      </c>
      <c r="J36" s="545"/>
      <c r="K36" s="2"/>
      <c r="L36" s="53"/>
      <c r="M36" s="1601"/>
      <c r="N36" s="1600"/>
      <c r="O36" s="1601"/>
      <c r="P36" s="53"/>
      <c r="Q36" s="53"/>
      <c r="R36" s="53"/>
      <c r="S36" s="53"/>
      <c r="T36" s="53"/>
      <c r="U36" s="53"/>
      <c r="V36" s="53"/>
    </row>
    <row r="37" spans="1:22" ht="18.75" customHeight="1" x14ac:dyDescent="0.2">
      <c r="A37" s="2"/>
      <c r="B37" s="4"/>
      <c r="C37" s="207" t="s">
        <v>83</v>
      </c>
      <c r="D37" s="22"/>
      <c r="E37" s="1592">
        <v>725.26</v>
      </c>
      <c r="F37" s="1592">
        <v>713.78</v>
      </c>
      <c r="G37" s="1592">
        <v>737.21</v>
      </c>
      <c r="H37" s="1592">
        <v>752.71</v>
      </c>
      <c r="I37" s="1593">
        <v>743.56</v>
      </c>
      <c r="J37" s="545"/>
      <c r="K37" s="2"/>
      <c r="L37" s="53"/>
      <c r="M37" s="1601"/>
      <c r="N37" s="1600"/>
      <c r="O37" s="1601"/>
      <c r="P37" s="53"/>
      <c r="Q37" s="53"/>
      <c r="R37" s="53"/>
      <c r="S37" s="53"/>
      <c r="T37" s="53"/>
      <c r="U37" s="53"/>
      <c r="V37" s="53"/>
    </row>
    <row r="38" spans="1:22" ht="18.75" customHeight="1" x14ac:dyDescent="0.2">
      <c r="A38" s="2"/>
      <c r="B38" s="4"/>
      <c r="C38" s="207" t="s">
        <v>261</v>
      </c>
      <c r="D38" s="22"/>
      <c r="E38" s="1592">
        <v>746.23</v>
      </c>
      <c r="F38" s="1592">
        <v>735.87</v>
      </c>
      <c r="G38" s="1592">
        <v>741.52</v>
      </c>
      <c r="H38" s="1592">
        <v>746.54</v>
      </c>
      <c r="I38" s="1593">
        <v>772.74</v>
      </c>
      <c r="J38" s="545"/>
      <c r="K38" s="2"/>
      <c r="L38" s="53"/>
      <c r="M38" s="1601"/>
      <c r="N38" s="1600"/>
      <c r="O38" s="1601"/>
      <c r="P38" s="53"/>
      <c r="Q38" s="53"/>
      <c r="R38" s="53"/>
      <c r="S38" s="53"/>
      <c r="T38" s="53"/>
      <c r="U38" s="53"/>
      <c r="V38" s="53"/>
    </row>
    <row r="39" spans="1:22" ht="18.75" customHeight="1" x14ac:dyDescent="0.2">
      <c r="A39" s="2"/>
      <c r="B39" s="4"/>
      <c r="C39" s="207" t="s">
        <v>82</v>
      </c>
      <c r="D39" s="22"/>
      <c r="E39" s="1592">
        <v>711.59</v>
      </c>
      <c r="F39" s="1592">
        <v>718.49</v>
      </c>
      <c r="G39" s="1592">
        <v>738.64</v>
      </c>
      <c r="H39" s="1592">
        <v>740.4</v>
      </c>
      <c r="I39" s="1593">
        <v>735.22</v>
      </c>
      <c r="J39" s="545"/>
      <c r="K39" s="2"/>
      <c r="L39" s="53"/>
      <c r="M39" s="1601"/>
      <c r="N39" s="1600"/>
      <c r="O39" s="1601"/>
      <c r="P39" s="53"/>
      <c r="Q39" s="53"/>
      <c r="R39" s="53"/>
      <c r="S39" s="53"/>
      <c r="T39" s="53"/>
      <c r="U39" s="53"/>
      <c r="V39" s="53"/>
    </row>
    <row r="40" spans="1:22" ht="18.75" customHeight="1" x14ac:dyDescent="0.2">
      <c r="A40" s="2"/>
      <c r="B40" s="4"/>
      <c r="C40" s="207" t="s">
        <v>81</v>
      </c>
      <c r="D40" s="22"/>
      <c r="E40" s="1592">
        <v>840.68</v>
      </c>
      <c r="F40" s="1592">
        <v>851.24</v>
      </c>
      <c r="G40" s="1592">
        <v>848.15</v>
      </c>
      <c r="H40" s="1592">
        <v>837.59</v>
      </c>
      <c r="I40" s="1593">
        <v>844.84</v>
      </c>
      <c r="J40" s="545"/>
      <c r="K40" s="2"/>
      <c r="L40" s="53"/>
      <c r="M40" s="1601"/>
      <c r="N40" s="1600"/>
      <c r="O40" s="1601"/>
      <c r="P40" s="53"/>
      <c r="Q40" s="53"/>
      <c r="R40" s="53"/>
      <c r="S40" s="53"/>
      <c r="T40" s="53"/>
      <c r="U40" s="53"/>
      <c r="V40" s="53"/>
    </row>
    <row r="41" spans="1:22" ht="18.75" customHeight="1" x14ac:dyDescent="0.2">
      <c r="A41" s="2"/>
      <c r="B41" s="4"/>
      <c r="C41" s="207" t="s">
        <v>262</v>
      </c>
      <c r="D41" s="22"/>
      <c r="E41" s="1592">
        <v>734.64</v>
      </c>
      <c r="F41" s="1592">
        <v>756.68</v>
      </c>
      <c r="G41" s="1592">
        <v>748.59</v>
      </c>
      <c r="H41" s="1592">
        <v>733.3</v>
      </c>
      <c r="I41" s="1593">
        <v>742.8</v>
      </c>
      <c r="J41" s="545"/>
      <c r="K41" s="2"/>
      <c r="L41" s="53"/>
      <c r="M41" s="1601"/>
      <c r="N41" s="1600"/>
      <c r="O41" s="1601"/>
      <c r="P41" s="53"/>
      <c r="Q41" s="53"/>
      <c r="R41" s="53"/>
      <c r="S41" s="53"/>
      <c r="T41" s="53"/>
      <c r="U41" s="53"/>
      <c r="V41" s="53"/>
    </row>
    <row r="42" spans="1:22" ht="18.75" customHeight="1" x14ac:dyDescent="0.2">
      <c r="A42" s="2"/>
      <c r="B42" s="4"/>
      <c r="C42" s="207" t="s">
        <v>80</v>
      </c>
      <c r="D42" s="13"/>
      <c r="E42" s="1592">
        <v>888.87</v>
      </c>
      <c r="F42" s="1592">
        <v>910.29</v>
      </c>
      <c r="G42" s="1592">
        <v>919.27</v>
      </c>
      <c r="H42" s="1592">
        <v>860.55</v>
      </c>
      <c r="I42" s="1593">
        <v>888.21</v>
      </c>
      <c r="J42" s="545"/>
      <c r="K42" s="2"/>
      <c r="L42" s="53"/>
      <c r="M42" s="1601"/>
      <c r="N42" s="1600"/>
      <c r="O42" s="1601"/>
      <c r="P42" s="53"/>
      <c r="Q42" s="53"/>
      <c r="R42" s="53"/>
      <c r="S42" s="53"/>
      <c r="T42" s="53"/>
      <c r="U42" s="53"/>
      <c r="V42" s="53"/>
    </row>
    <row r="43" spans="1:22" ht="18.75" customHeight="1" x14ac:dyDescent="0.2">
      <c r="A43" s="2"/>
      <c r="B43" s="4"/>
      <c r="C43" s="207" t="s">
        <v>263</v>
      </c>
      <c r="D43" s="22"/>
      <c r="E43" s="1592">
        <v>867.68</v>
      </c>
      <c r="F43" s="1592">
        <v>865.47</v>
      </c>
      <c r="G43" s="1592">
        <v>890.99</v>
      </c>
      <c r="H43" s="1592">
        <v>872.02</v>
      </c>
      <c r="I43" s="1593">
        <v>899.69</v>
      </c>
      <c r="J43" s="545"/>
      <c r="K43" s="2"/>
      <c r="L43" s="53"/>
      <c r="M43" s="1601"/>
      <c r="N43" s="1600"/>
      <c r="O43" s="1601"/>
      <c r="P43" s="53"/>
      <c r="Q43" s="53"/>
      <c r="R43" s="53"/>
      <c r="S43" s="53"/>
      <c r="T43" s="53"/>
      <c r="U43" s="53"/>
      <c r="V43" s="53"/>
    </row>
    <row r="44" spans="1:22" ht="18.75" customHeight="1" x14ac:dyDescent="0.2">
      <c r="A44" s="2"/>
      <c r="B44" s="4"/>
      <c r="C44" s="207" t="s">
        <v>264</v>
      </c>
      <c r="D44" s="22"/>
      <c r="E44" s="1592">
        <v>818.86</v>
      </c>
      <c r="F44" s="1592">
        <v>821.06</v>
      </c>
      <c r="G44" s="1592">
        <v>831.07</v>
      </c>
      <c r="H44" s="1592">
        <v>829.01</v>
      </c>
      <c r="I44" s="1593">
        <v>830.91</v>
      </c>
      <c r="J44" s="545"/>
      <c r="K44" s="2"/>
      <c r="L44" s="53"/>
      <c r="M44" s="1601"/>
      <c r="N44" s="1600"/>
      <c r="O44" s="1601"/>
      <c r="P44" s="53"/>
      <c r="Q44" s="53"/>
      <c r="R44" s="53"/>
      <c r="S44" s="53"/>
      <c r="T44" s="53"/>
      <c r="U44" s="53"/>
      <c r="V44" s="53"/>
    </row>
    <row r="45" spans="1:22" ht="18.75" customHeight="1" x14ac:dyDescent="0.2">
      <c r="A45" s="2"/>
      <c r="B45" s="4"/>
      <c r="C45" s="207" t="s">
        <v>346</v>
      </c>
      <c r="D45" s="22"/>
      <c r="E45" s="1592">
        <v>797.39</v>
      </c>
      <c r="F45" s="1592">
        <v>803.42</v>
      </c>
      <c r="G45" s="1592">
        <v>808.75</v>
      </c>
      <c r="H45" s="1592">
        <v>808.33</v>
      </c>
      <c r="I45" s="1593">
        <v>816.52</v>
      </c>
      <c r="J45" s="545"/>
      <c r="K45" s="2"/>
      <c r="L45" s="53"/>
      <c r="M45" s="1601"/>
      <c r="N45" s="1600"/>
      <c r="O45" s="1601"/>
      <c r="P45" s="53"/>
      <c r="Q45" s="53"/>
      <c r="R45" s="53"/>
      <c r="S45" s="53"/>
      <c r="T45" s="53"/>
      <c r="U45" s="53"/>
      <c r="V45" s="53"/>
    </row>
    <row r="46" spans="1:22" ht="18.75" customHeight="1" x14ac:dyDescent="0.2">
      <c r="A46" s="2"/>
      <c r="B46" s="4"/>
      <c r="C46" s="207" t="s">
        <v>347</v>
      </c>
      <c r="D46" s="22"/>
      <c r="E46" s="1592">
        <v>703.61</v>
      </c>
      <c r="F46" s="1592">
        <v>711.52</v>
      </c>
      <c r="G46" s="1592">
        <v>713.2</v>
      </c>
      <c r="H46" s="1592">
        <v>717.07</v>
      </c>
      <c r="I46" s="1593">
        <v>716.04</v>
      </c>
      <c r="J46" s="545"/>
      <c r="K46" s="2"/>
      <c r="L46" s="53"/>
      <c r="M46" s="1601"/>
      <c r="N46" s="1600"/>
      <c r="O46" s="1601"/>
      <c r="P46" s="53"/>
      <c r="Q46" s="53"/>
      <c r="R46" s="53"/>
      <c r="S46" s="53"/>
      <c r="T46" s="53"/>
      <c r="U46" s="53"/>
      <c r="V46" s="53"/>
    </row>
    <row r="47" spans="1:22" s="551" customFormat="1" ht="13.5" customHeight="1" x14ac:dyDescent="0.2">
      <c r="A47" s="744"/>
      <c r="B47" s="744"/>
      <c r="C47" s="1492" t="s">
        <v>356</v>
      </c>
      <c r="D47" s="1492"/>
      <c r="E47" s="1492"/>
      <c r="F47" s="1492"/>
      <c r="G47" s="1492"/>
      <c r="H47" s="1492"/>
      <c r="I47" s="1492"/>
      <c r="J47" s="619"/>
      <c r="K47" s="744"/>
      <c r="L47" s="1602"/>
      <c r="M47" s="1602"/>
      <c r="N47" s="1602"/>
      <c r="O47" s="1602"/>
      <c r="P47" s="1602"/>
      <c r="Q47" s="1602"/>
      <c r="R47" s="1602"/>
      <c r="S47" s="1602"/>
      <c r="T47" s="1602"/>
      <c r="U47" s="1602"/>
      <c r="V47" s="1602"/>
    </row>
    <row r="48" spans="1:22" ht="13.5" customHeight="1" x14ac:dyDescent="0.2">
      <c r="A48" s="2"/>
      <c r="B48" s="4"/>
      <c r="C48" s="42" t="s">
        <v>639</v>
      </c>
      <c r="D48" s="747"/>
      <c r="E48" s="747"/>
      <c r="F48" s="747"/>
      <c r="G48" s="747"/>
      <c r="H48" s="747"/>
      <c r="I48" s="747"/>
      <c r="J48" s="545"/>
      <c r="K48" s="2"/>
      <c r="L48" s="53"/>
      <c r="M48" s="53"/>
      <c r="N48" s="53"/>
      <c r="O48" s="53"/>
      <c r="P48" s="53"/>
      <c r="Q48" s="53"/>
      <c r="R48" s="53"/>
      <c r="S48" s="53"/>
      <c r="T48" s="53"/>
      <c r="U48" s="53"/>
      <c r="V48" s="53"/>
    </row>
    <row r="49" spans="1:22" ht="13.5" customHeight="1" x14ac:dyDescent="0.2">
      <c r="A49" s="2"/>
      <c r="B49" s="2"/>
      <c r="C49" s="2"/>
      <c r="D49" s="744"/>
      <c r="E49" s="4"/>
      <c r="F49" s="4"/>
      <c r="G49" s="4"/>
      <c r="H49" s="1491">
        <v>42248</v>
      </c>
      <c r="I49" s="1491"/>
      <c r="J49" s="267">
        <v>15</v>
      </c>
      <c r="K49" s="2"/>
      <c r="L49" s="53"/>
      <c r="M49" s="53"/>
      <c r="N49" s="53"/>
      <c r="O49" s="53"/>
      <c r="P49" s="53"/>
      <c r="Q49" s="53"/>
      <c r="R49" s="53"/>
      <c r="S49" s="53"/>
      <c r="T49" s="53"/>
      <c r="U49" s="53"/>
      <c r="V49" s="53"/>
    </row>
    <row r="50" spans="1:22" x14ac:dyDescent="0.2">
      <c r="L50" s="53"/>
      <c r="M50" s="53"/>
      <c r="N50" s="53"/>
      <c r="O50" s="53"/>
      <c r="P50" s="53"/>
      <c r="Q50" s="53"/>
      <c r="R50" s="53"/>
      <c r="S50" s="53"/>
      <c r="T50" s="53"/>
      <c r="U50" s="53"/>
      <c r="V50" s="53"/>
    </row>
  </sheetData>
  <mergeCells count="16">
    <mergeCell ref="H49:I49"/>
    <mergeCell ref="E28:I28"/>
    <mergeCell ref="C31:D31"/>
    <mergeCell ref="C47:I47"/>
    <mergeCell ref="C9:D9"/>
    <mergeCell ref="C26:I26"/>
    <mergeCell ref="C27:D29"/>
    <mergeCell ref="B1:D1"/>
    <mergeCell ref="B2:D2"/>
    <mergeCell ref="C4:I4"/>
    <mergeCell ref="C5:D7"/>
    <mergeCell ref="E6:I6"/>
    <mergeCell ref="E7:G7"/>
    <mergeCell ref="H7:I7"/>
    <mergeCell ref="E29:G29"/>
    <mergeCell ref="H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20" customWidth="1"/>
    <col min="2" max="2" width="2.5703125" style="420" customWidth="1"/>
    <col min="3" max="3" width="2.28515625" style="420" customWidth="1"/>
    <col min="4" max="4" width="27.85546875" style="420" customWidth="1"/>
    <col min="5" max="9" width="5" style="420" customWidth="1"/>
    <col min="10" max="17" width="5.140625" style="420" customWidth="1"/>
    <col min="18" max="18" width="2.5703125" style="420" customWidth="1"/>
    <col min="19" max="19" width="1" style="420" customWidth="1"/>
    <col min="20" max="20" width="7.42578125" style="420" customWidth="1"/>
    <col min="21" max="21" width="7.5703125" style="1220" bestFit="1" customWidth="1"/>
    <col min="22" max="22" width="6.5703125" style="420" bestFit="1" customWidth="1"/>
    <col min="23" max="23" width="5.5703125" style="420" customWidth="1"/>
    <col min="24" max="16384" width="9.140625" style="420"/>
  </cols>
  <sheetData>
    <row r="1" spans="1:23" ht="13.5" customHeight="1" x14ac:dyDescent="0.2">
      <c r="A1" s="415"/>
      <c r="B1" s="483"/>
      <c r="C1" s="1495" t="s">
        <v>34</v>
      </c>
      <c r="D1" s="1495"/>
      <c r="E1" s="1495"/>
      <c r="F1" s="1495"/>
      <c r="G1" s="425"/>
      <c r="H1" s="425"/>
      <c r="I1" s="425"/>
      <c r="J1" s="1505" t="s">
        <v>446</v>
      </c>
      <c r="K1" s="1505"/>
      <c r="L1" s="1505"/>
      <c r="M1" s="1505"/>
      <c r="N1" s="1505"/>
      <c r="O1" s="1505"/>
      <c r="P1" s="1505"/>
      <c r="Q1" s="622"/>
      <c r="R1" s="622"/>
      <c r="S1" s="415"/>
    </row>
    <row r="2" spans="1:23" ht="6" customHeight="1" x14ac:dyDescent="0.2">
      <c r="A2" s="621"/>
      <c r="B2" s="539"/>
      <c r="C2" s="996"/>
      <c r="D2" s="996"/>
      <c r="E2" s="472"/>
      <c r="F2" s="472"/>
      <c r="G2" s="472"/>
      <c r="H2" s="472"/>
      <c r="I2" s="472"/>
      <c r="J2" s="472"/>
      <c r="K2" s="472"/>
      <c r="L2" s="472"/>
      <c r="M2" s="472"/>
      <c r="N2" s="472"/>
      <c r="O2" s="472"/>
      <c r="P2" s="472"/>
      <c r="Q2" s="472"/>
      <c r="R2" s="425"/>
      <c r="S2" s="425"/>
    </row>
    <row r="3" spans="1:23" ht="11.25" customHeight="1" thickBot="1" x14ac:dyDescent="0.25">
      <c r="A3" s="415"/>
      <c r="B3" s="484"/>
      <c r="C3" s="480"/>
      <c r="D3" s="480"/>
      <c r="E3" s="425"/>
      <c r="F3" s="425"/>
      <c r="G3" s="425"/>
      <c r="H3" s="425"/>
      <c r="I3" s="425"/>
      <c r="J3" s="785"/>
      <c r="K3" s="785"/>
      <c r="L3" s="785"/>
      <c r="M3" s="785"/>
      <c r="N3" s="785"/>
      <c r="O3" s="785"/>
      <c r="P3" s="785"/>
      <c r="Q3" s="785" t="s">
        <v>70</v>
      </c>
      <c r="R3" s="425"/>
      <c r="S3" s="425"/>
    </row>
    <row r="4" spans="1:23" ht="13.5" customHeight="1" thickBot="1" x14ac:dyDescent="0.25">
      <c r="A4" s="415"/>
      <c r="B4" s="484"/>
      <c r="C4" s="1496" t="s">
        <v>130</v>
      </c>
      <c r="D4" s="1497"/>
      <c r="E4" s="1497"/>
      <c r="F4" s="1497"/>
      <c r="G4" s="1497"/>
      <c r="H4" s="1497"/>
      <c r="I4" s="1497"/>
      <c r="J4" s="1497"/>
      <c r="K4" s="1497"/>
      <c r="L4" s="1497"/>
      <c r="M4" s="1497"/>
      <c r="N4" s="1497"/>
      <c r="O4" s="1497"/>
      <c r="P4" s="1497"/>
      <c r="Q4" s="1498"/>
      <c r="R4" s="425"/>
      <c r="S4" s="425"/>
    </row>
    <row r="5" spans="1:23" ht="3.75" customHeight="1" x14ac:dyDescent="0.2">
      <c r="A5" s="415"/>
      <c r="B5" s="484"/>
      <c r="C5" s="480"/>
      <c r="D5" s="480"/>
      <c r="E5" s="425"/>
      <c r="F5" s="425"/>
      <c r="G5" s="433"/>
      <c r="H5" s="425"/>
      <c r="I5" s="425"/>
      <c r="J5" s="495"/>
      <c r="K5" s="495"/>
      <c r="L5" s="495"/>
      <c r="M5" s="495"/>
      <c r="N5" s="495"/>
      <c r="O5" s="495"/>
      <c r="P5" s="495"/>
      <c r="Q5" s="495"/>
      <c r="R5" s="425"/>
      <c r="S5" s="425"/>
    </row>
    <row r="6" spans="1:23" ht="13.5" customHeight="1" x14ac:dyDescent="0.2">
      <c r="A6" s="415"/>
      <c r="B6" s="484"/>
      <c r="C6" s="1499" t="s">
        <v>129</v>
      </c>
      <c r="D6" s="1500"/>
      <c r="E6" s="1500"/>
      <c r="F6" s="1500"/>
      <c r="G6" s="1500"/>
      <c r="H6" s="1500"/>
      <c r="I6" s="1500"/>
      <c r="J6" s="1500"/>
      <c r="K6" s="1500"/>
      <c r="L6" s="1500"/>
      <c r="M6" s="1500"/>
      <c r="N6" s="1500"/>
      <c r="O6" s="1500"/>
      <c r="P6" s="1500"/>
      <c r="Q6" s="1501"/>
      <c r="R6" s="425"/>
      <c r="S6" s="425"/>
    </row>
    <row r="7" spans="1:23" ht="2.25" customHeight="1" x14ac:dyDescent="0.2">
      <c r="A7" s="415"/>
      <c r="B7" s="484"/>
      <c r="C7" s="1502" t="s">
        <v>78</v>
      </c>
      <c r="D7" s="1502"/>
      <c r="E7" s="432"/>
      <c r="F7" s="432"/>
      <c r="G7" s="1504">
        <v>2014</v>
      </c>
      <c r="H7" s="1504"/>
      <c r="I7" s="1504"/>
      <c r="J7" s="1504"/>
      <c r="K7" s="1504"/>
      <c r="L7" s="1504"/>
      <c r="M7" s="1504"/>
      <c r="N7" s="1504"/>
      <c r="O7" s="1504"/>
      <c r="P7" s="1504"/>
      <c r="Q7" s="1504"/>
      <c r="R7" s="425"/>
      <c r="S7" s="425"/>
    </row>
    <row r="8" spans="1:23" ht="13.5" customHeight="1" x14ac:dyDescent="0.2">
      <c r="A8" s="415"/>
      <c r="B8" s="484"/>
      <c r="C8" s="1503"/>
      <c r="D8" s="1503"/>
      <c r="E8" s="1506">
        <v>2014</v>
      </c>
      <c r="F8" s="1506"/>
      <c r="G8" s="1506"/>
      <c r="H8" s="1506"/>
      <c r="I8" s="1506"/>
      <c r="J8" s="1506">
        <v>2015</v>
      </c>
      <c r="K8" s="1506"/>
      <c r="L8" s="1506"/>
      <c r="M8" s="1506"/>
      <c r="N8" s="1506"/>
      <c r="O8" s="1506"/>
      <c r="P8" s="1506"/>
      <c r="Q8" s="1506"/>
      <c r="R8" s="425"/>
      <c r="S8" s="425"/>
    </row>
    <row r="9" spans="1:23" ht="12.75" customHeight="1" x14ac:dyDescent="0.2">
      <c r="A9" s="415"/>
      <c r="B9" s="484"/>
      <c r="C9" s="430"/>
      <c r="D9" s="430"/>
      <c r="E9" s="875" t="s">
        <v>98</v>
      </c>
      <c r="F9" s="875" t="s">
        <v>97</v>
      </c>
      <c r="G9" s="875" t="s">
        <v>96</v>
      </c>
      <c r="H9" s="875" t="s">
        <v>95</v>
      </c>
      <c r="I9" s="875" t="s">
        <v>94</v>
      </c>
      <c r="J9" s="999" t="s">
        <v>93</v>
      </c>
      <c r="K9" s="875" t="s">
        <v>104</v>
      </c>
      <c r="L9" s="875" t="s">
        <v>103</v>
      </c>
      <c r="M9" s="875" t="s">
        <v>102</v>
      </c>
      <c r="N9" s="875" t="s">
        <v>101</v>
      </c>
      <c r="O9" s="875" t="s">
        <v>100</v>
      </c>
      <c r="P9" s="875" t="s">
        <v>99</v>
      </c>
      <c r="Q9" s="875" t="s">
        <v>98</v>
      </c>
      <c r="R9" s="541"/>
      <c r="S9" s="425"/>
    </row>
    <row r="10" spans="1:23" s="500" customFormat="1" ht="16.5" customHeight="1" x14ac:dyDescent="0.2">
      <c r="A10" s="496"/>
      <c r="B10" s="497"/>
      <c r="C10" s="1437" t="s">
        <v>106</v>
      </c>
      <c r="D10" s="1437"/>
      <c r="E10" s="498">
        <v>30</v>
      </c>
      <c r="F10" s="498">
        <v>13</v>
      </c>
      <c r="G10" s="498">
        <v>14</v>
      </c>
      <c r="H10" s="498">
        <v>17</v>
      </c>
      <c r="I10" s="498">
        <v>4</v>
      </c>
      <c r="J10" s="498">
        <v>13</v>
      </c>
      <c r="K10" s="498">
        <v>8</v>
      </c>
      <c r="L10" s="498">
        <v>11</v>
      </c>
      <c r="M10" s="498">
        <v>16</v>
      </c>
      <c r="N10" s="498">
        <v>21</v>
      </c>
      <c r="O10" s="498">
        <v>19</v>
      </c>
      <c r="P10" s="498">
        <v>18</v>
      </c>
      <c r="Q10" s="498">
        <v>22</v>
      </c>
      <c r="R10" s="541"/>
      <c r="S10" s="499"/>
      <c r="T10" s="902"/>
      <c r="U10" s="1221"/>
    </row>
    <row r="11" spans="1:23" s="504" customFormat="1" ht="10.5" customHeight="1" x14ac:dyDescent="0.2">
      <c r="A11" s="501"/>
      <c r="B11" s="502"/>
      <c r="C11" s="995"/>
      <c r="D11" s="592" t="s">
        <v>250</v>
      </c>
      <c r="E11" s="842">
        <v>12</v>
      </c>
      <c r="F11" s="842">
        <v>1</v>
      </c>
      <c r="G11" s="842">
        <v>2</v>
      </c>
      <c r="H11" s="842">
        <v>3</v>
      </c>
      <c r="I11" s="842">
        <v>2</v>
      </c>
      <c r="J11" s="842">
        <v>3</v>
      </c>
      <c r="K11" s="842">
        <v>5</v>
      </c>
      <c r="L11" s="842">
        <v>6</v>
      </c>
      <c r="M11" s="842">
        <v>4</v>
      </c>
      <c r="N11" s="842">
        <v>7</v>
      </c>
      <c r="O11" s="842">
        <v>11</v>
      </c>
      <c r="P11" s="798">
        <v>5</v>
      </c>
      <c r="Q11" s="798">
        <v>13</v>
      </c>
      <c r="R11" s="541"/>
      <c r="S11" s="480"/>
      <c r="U11" s="1221"/>
      <c r="V11" s="997"/>
      <c r="W11" s="997"/>
    </row>
    <row r="12" spans="1:23" s="504" customFormat="1" ht="10.5" customHeight="1" x14ac:dyDescent="0.2">
      <c r="A12" s="501"/>
      <c r="B12" s="502"/>
      <c r="C12" s="995"/>
      <c r="D12" s="592" t="s">
        <v>251</v>
      </c>
      <c r="E12" s="842">
        <v>7</v>
      </c>
      <c r="F12" s="842">
        <v>2</v>
      </c>
      <c r="G12" s="842">
        <v>4</v>
      </c>
      <c r="H12" s="842" t="s">
        <v>9</v>
      </c>
      <c r="I12" s="842" t="s">
        <v>9</v>
      </c>
      <c r="J12" s="842">
        <v>1</v>
      </c>
      <c r="K12" s="842" t="s">
        <v>9</v>
      </c>
      <c r="L12" s="842">
        <v>3</v>
      </c>
      <c r="M12" s="842">
        <v>1</v>
      </c>
      <c r="N12" s="842">
        <v>2</v>
      </c>
      <c r="O12" s="842">
        <v>2</v>
      </c>
      <c r="P12" s="798">
        <v>3</v>
      </c>
      <c r="Q12" s="798">
        <v>2</v>
      </c>
      <c r="R12" s="541"/>
      <c r="S12" s="480"/>
      <c r="U12" s="1221"/>
      <c r="W12" s="997"/>
    </row>
    <row r="13" spans="1:23" s="504" customFormat="1" ht="10.5" customHeight="1" x14ac:dyDescent="0.2">
      <c r="A13" s="501"/>
      <c r="B13" s="502"/>
      <c r="C13" s="995"/>
      <c r="D13" s="592" t="s">
        <v>252</v>
      </c>
      <c r="E13" s="842">
        <v>11</v>
      </c>
      <c r="F13" s="842">
        <v>5</v>
      </c>
      <c r="G13" s="842">
        <v>4</v>
      </c>
      <c r="H13" s="842">
        <v>12</v>
      </c>
      <c r="I13" s="842">
        <v>2</v>
      </c>
      <c r="J13" s="842">
        <v>2</v>
      </c>
      <c r="K13" s="842">
        <v>3</v>
      </c>
      <c r="L13" s="842">
        <v>1</v>
      </c>
      <c r="M13" s="842">
        <v>10</v>
      </c>
      <c r="N13" s="842">
        <v>12</v>
      </c>
      <c r="O13" s="842">
        <v>4</v>
      </c>
      <c r="P13" s="798">
        <v>4</v>
      </c>
      <c r="Q13" s="798">
        <v>4</v>
      </c>
      <c r="R13" s="541"/>
      <c r="S13" s="480"/>
      <c r="U13" s="1221"/>
      <c r="W13" s="997"/>
    </row>
    <row r="14" spans="1:23" s="504" customFormat="1" ht="10.5" customHeight="1" x14ac:dyDescent="0.2">
      <c r="A14" s="501"/>
      <c r="B14" s="502"/>
      <c r="C14" s="995"/>
      <c r="D14" s="592" t="s">
        <v>253</v>
      </c>
      <c r="E14" s="842" t="s">
        <v>9</v>
      </c>
      <c r="F14" s="842" t="s">
        <v>9</v>
      </c>
      <c r="G14" s="842">
        <v>4</v>
      </c>
      <c r="H14" s="842" t="s">
        <v>9</v>
      </c>
      <c r="I14" s="842" t="s">
        <v>9</v>
      </c>
      <c r="J14" s="842">
        <v>2</v>
      </c>
      <c r="K14" s="842" t="s">
        <v>9</v>
      </c>
      <c r="L14" s="842">
        <v>1</v>
      </c>
      <c r="M14" s="842" t="s">
        <v>9</v>
      </c>
      <c r="N14" s="842" t="s">
        <v>9</v>
      </c>
      <c r="O14" s="842" t="s">
        <v>9</v>
      </c>
      <c r="P14" s="798">
        <v>1</v>
      </c>
      <c r="Q14" s="798" t="s">
        <v>9</v>
      </c>
      <c r="R14" s="503"/>
      <c r="S14" s="480"/>
      <c r="U14" s="1221"/>
    </row>
    <row r="15" spans="1:23" s="504" customFormat="1" ht="10.5" customHeight="1" x14ac:dyDescent="0.2">
      <c r="A15" s="501"/>
      <c r="B15" s="502"/>
      <c r="C15" s="995"/>
      <c r="D15" s="592" t="s">
        <v>254</v>
      </c>
      <c r="E15" s="842" t="s">
        <v>9</v>
      </c>
      <c r="F15" s="842" t="s">
        <v>9</v>
      </c>
      <c r="G15" s="842" t="s">
        <v>9</v>
      </c>
      <c r="H15" s="842" t="s">
        <v>9</v>
      </c>
      <c r="I15" s="842" t="s">
        <v>9</v>
      </c>
      <c r="J15" s="842" t="s">
        <v>9</v>
      </c>
      <c r="K15" s="842" t="s">
        <v>9</v>
      </c>
      <c r="L15" s="842" t="s">
        <v>9</v>
      </c>
      <c r="M15" s="842" t="s">
        <v>9</v>
      </c>
      <c r="N15" s="842" t="s">
        <v>9</v>
      </c>
      <c r="O15" s="842" t="s">
        <v>9</v>
      </c>
      <c r="P15" s="798" t="s">
        <v>9</v>
      </c>
      <c r="Q15" s="798" t="s">
        <v>9</v>
      </c>
      <c r="R15" s="503"/>
      <c r="S15" s="480"/>
      <c r="T15" s="917"/>
      <c r="U15" s="1221"/>
    </row>
    <row r="16" spans="1:23" s="504" customFormat="1" ht="10.5" customHeight="1" x14ac:dyDescent="0.2">
      <c r="A16" s="501"/>
      <c r="B16" s="502"/>
      <c r="C16" s="995"/>
      <c r="D16" s="592" t="s">
        <v>255</v>
      </c>
      <c r="E16" s="842" t="s">
        <v>9</v>
      </c>
      <c r="F16" s="842" t="s">
        <v>9</v>
      </c>
      <c r="G16" s="842" t="s">
        <v>9</v>
      </c>
      <c r="H16" s="842" t="s">
        <v>9</v>
      </c>
      <c r="I16" s="842" t="s">
        <v>9</v>
      </c>
      <c r="J16" s="842" t="s">
        <v>9</v>
      </c>
      <c r="K16" s="842" t="s">
        <v>9</v>
      </c>
      <c r="L16" s="842" t="s">
        <v>9</v>
      </c>
      <c r="M16" s="842" t="s">
        <v>9</v>
      </c>
      <c r="N16" s="842" t="s">
        <v>9</v>
      </c>
      <c r="O16" s="842" t="s">
        <v>9</v>
      </c>
      <c r="P16" s="798" t="s">
        <v>9</v>
      </c>
      <c r="Q16" s="798" t="s">
        <v>9</v>
      </c>
      <c r="R16" s="503"/>
      <c r="S16" s="480"/>
      <c r="U16" s="1221"/>
    </row>
    <row r="17" spans="1:22" s="504" customFormat="1" ht="10.5" customHeight="1" x14ac:dyDescent="0.2">
      <c r="A17" s="501"/>
      <c r="B17" s="502"/>
      <c r="C17" s="995"/>
      <c r="D17" s="505" t="s">
        <v>256</v>
      </c>
      <c r="E17" s="842" t="s">
        <v>9</v>
      </c>
      <c r="F17" s="842">
        <v>5</v>
      </c>
      <c r="G17" s="842" t="s">
        <v>9</v>
      </c>
      <c r="H17" s="842">
        <v>2</v>
      </c>
      <c r="I17" s="842" t="s">
        <v>9</v>
      </c>
      <c r="J17" s="842">
        <v>5</v>
      </c>
      <c r="K17" s="842">
        <v>2</v>
      </c>
      <c r="L17" s="842">
        <v>3</v>
      </c>
      <c r="M17" s="842">
        <v>1</v>
      </c>
      <c r="N17" s="842">
        <v>2</v>
      </c>
      <c r="O17" s="842">
        <v>2</v>
      </c>
      <c r="P17" s="798">
        <v>5</v>
      </c>
      <c r="Q17" s="798">
        <v>3</v>
      </c>
      <c r="R17" s="503"/>
      <c r="S17" s="480"/>
      <c r="U17" s="1221"/>
    </row>
    <row r="18" spans="1:22" s="500" customFormat="1" ht="14.25" customHeight="1" x14ac:dyDescent="0.2">
      <c r="A18" s="506"/>
      <c r="B18" s="507"/>
      <c r="C18" s="993" t="s">
        <v>313</v>
      </c>
      <c r="D18" s="508"/>
      <c r="E18" s="498">
        <v>14</v>
      </c>
      <c r="F18" s="498">
        <v>4</v>
      </c>
      <c r="G18" s="498">
        <v>11</v>
      </c>
      <c r="H18" s="498">
        <v>7</v>
      </c>
      <c r="I18" s="498">
        <v>1</v>
      </c>
      <c r="J18" s="498">
        <v>4</v>
      </c>
      <c r="K18" s="498">
        <v>6</v>
      </c>
      <c r="L18" s="498">
        <v>8</v>
      </c>
      <c r="M18" s="498">
        <v>13</v>
      </c>
      <c r="N18" s="498">
        <v>13</v>
      </c>
      <c r="O18" s="498">
        <v>13</v>
      </c>
      <c r="P18" s="498">
        <v>8</v>
      </c>
      <c r="Q18" s="498">
        <v>14</v>
      </c>
      <c r="R18" s="503"/>
      <c r="S18" s="480"/>
      <c r="T18" s="917"/>
      <c r="U18" s="1221"/>
    </row>
    <row r="19" spans="1:22" s="512" customFormat="1" ht="14.25" customHeight="1" x14ac:dyDescent="0.2">
      <c r="A19" s="509"/>
      <c r="B19" s="510"/>
      <c r="C19" s="993" t="s">
        <v>314</v>
      </c>
      <c r="D19" s="993"/>
      <c r="E19" s="511">
        <v>111811</v>
      </c>
      <c r="F19" s="511">
        <v>1328</v>
      </c>
      <c r="G19" s="511">
        <v>8489</v>
      </c>
      <c r="H19" s="511">
        <v>11558</v>
      </c>
      <c r="I19" s="511">
        <v>42</v>
      </c>
      <c r="J19" s="511">
        <v>32008</v>
      </c>
      <c r="K19" s="511">
        <v>25414</v>
      </c>
      <c r="L19" s="511">
        <v>62990</v>
      </c>
      <c r="M19" s="511">
        <v>9949</v>
      </c>
      <c r="N19" s="511">
        <v>7459</v>
      </c>
      <c r="O19" s="511">
        <v>20029</v>
      </c>
      <c r="P19" s="511">
        <v>23684</v>
      </c>
      <c r="Q19" s="511">
        <v>158232</v>
      </c>
      <c r="R19" s="503"/>
      <c r="S19" s="480"/>
      <c r="T19" s="917"/>
      <c r="U19" s="1222"/>
    </row>
    <row r="20" spans="1:22" ht="9.75" customHeight="1" x14ac:dyDescent="0.2">
      <c r="A20" s="415"/>
      <c r="B20" s="484"/>
      <c r="C20" s="1494" t="s">
        <v>128</v>
      </c>
      <c r="D20" s="1494"/>
      <c r="E20" s="798" t="s">
        <v>9</v>
      </c>
      <c r="F20" s="798" t="s">
        <v>9</v>
      </c>
      <c r="G20" s="798" t="s">
        <v>434</v>
      </c>
      <c r="H20" s="798" t="s">
        <v>9</v>
      </c>
      <c r="I20" s="798" t="s">
        <v>9</v>
      </c>
      <c r="J20" s="798" t="s">
        <v>9</v>
      </c>
      <c r="K20" s="798" t="s">
        <v>9</v>
      </c>
      <c r="L20" s="798" t="s">
        <v>9</v>
      </c>
      <c r="M20" s="798" t="s">
        <v>9</v>
      </c>
      <c r="N20" s="798" t="s">
        <v>9</v>
      </c>
      <c r="O20" s="798">
        <v>1759</v>
      </c>
      <c r="P20" s="798">
        <v>262</v>
      </c>
      <c r="Q20" s="798">
        <v>916</v>
      </c>
      <c r="R20" s="503"/>
      <c r="S20" s="480"/>
      <c r="T20" s="504"/>
      <c r="U20" s="1222"/>
    </row>
    <row r="21" spans="1:22" ht="9.75" customHeight="1" x14ac:dyDescent="0.2">
      <c r="A21" s="415"/>
      <c r="B21" s="484"/>
      <c r="C21" s="1494" t="s">
        <v>127</v>
      </c>
      <c r="D21" s="1494"/>
      <c r="E21" s="798" t="s">
        <v>9</v>
      </c>
      <c r="F21" s="798" t="s">
        <v>9</v>
      </c>
      <c r="G21" s="798" t="s">
        <v>9</v>
      </c>
      <c r="H21" s="798" t="s">
        <v>9</v>
      </c>
      <c r="I21" s="798" t="s">
        <v>9</v>
      </c>
      <c r="J21" s="798" t="s">
        <v>9</v>
      </c>
      <c r="K21" s="798" t="s">
        <v>9</v>
      </c>
      <c r="L21" s="798" t="s">
        <v>9</v>
      </c>
      <c r="M21" s="798" t="s">
        <v>9</v>
      </c>
      <c r="N21" s="798" t="s">
        <v>9</v>
      </c>
      <c r="O21" s="798" t="s">
        <v>9</v>
      </c>
      <c r="P21" s="798" t="s">
        <v>9</v>
      </c>
      <c r="Q21" s="798" t="s">
        <v>9</v>
      </c>
      <c r="R21" s="541"/>
      <c r="S21" s="425"/>
      <c r="T21" s="478"/>
      <c r="V21" s="478"/>
    </row>
    <row r="22" spans="1:22" ht="9.75" customHeight="1" x14ac:dyDescent="0.2">
      <c r="A22" s="415"/>
      <c r="B22" s="484"/>
      <c r="C22" s="1494" t="s">
        <v>126</v>
      </c>
      <c r="D22" s="1494"/>
      <c r="E22" s="798">
        <v>42929</v>
      </c>
      <c r="F22" s="798" t="s">
        <v>434</v>
      </c>
      <c r="G22" s="798" t="s">
        <v>434</v>
      </c>
      <c r="H22" s="798" t="s">
        <v>434</v>
      </c>
      <c r="I22" s="798" t="s">
        <v>9</v>
      </c>
      <c r="J22" s="798">
        <v>25584</v>
      </c>
      <c r="K22" s="798">
        <v>11598</v>
      </c>
      <c r="L22" s="798">
        <v>41160</v>
      </c>
      <c r="M22" s="798">
        <v>2914</v>
      </c>
      <c r="N22" s="798">
        <v>1756</v>
      </c>
      <c r="O22" s="798">
        <v>5427</v>
      </c>
      <c r="P22" s="798">
        <v>23273</v>
      </c>
      <c r="Q22" s="798">
        <v>31263</v>
      </c>
      <c r="R22" s="541"/>
      <c r="S22" s="425"/>
      <c r="T22" s="478"/>
      <c r="U22" s="1222"/>
    </row>
    <row r="23" spans="1:22" ht="9.75" customHeight="1" x14ac:dyDescent="0.2">
      <c r="A23" s="415"/>
      <c r="B23" s="484"/>
      <c r="C23" s="1494" t="s">
        <v>125</v>
      </c>
      <c r="D23" s="1494"/>
      <c r="E23" s="798" t="s">
        <v>9</v>
      </c>
      <c r="F23" s="798" t="s">
        <v>9</v>
      </c>
      <c r="G23" s="798" t="s">
        <v>434</v>
      </c>
      <c r="H23" s="798" t="s">
        <v>9</v>
      </c>
      <c r="I23" s="798" t="s">
        <v>9</v>
      </c>
      <c r="J23" s="798" t="s">
        <v>9</v>
      </c>
      <c r="K23" s="798" t="s">
        <v>9</v>
      </c>
      <c r="L23" s="798" t="s">
        <v>9</v>
      </c>
      <c r="M23" s="798" t="s">
        <v>9</v>
      </c>
      <c r="N23" s="798">
        <v>11</v>
      </c>
      <c r="O23" s="798" t="s">
        <v>9</v>
      </c>
      <c r="P23" s="798" t="s">
        <v>9</v>
      </c>
      <c r="Q23" s="798" t="s">
        <v>9</v>
      </c>
      <c r="R23" s="541"/>
      <c r="S23" s="425"/>
      <c r="V23" s="478"/>
    </row>
    <row r="24" spans="1:22" ht="9.75" customHeight="1" x14ac:dyDescent="0.2">
      <c r="A24" s="415"/>
      <c r="B24" s="484"/>
      <c r="C24" s="1494" t="s">
        <v>124</v>
      </c>
      <c r="D24" s="1494"/>
      <c r="E24" s="798" t="s">
        <v>9</v>
      </c>
      <c r="F24" s="798" t="s">
        <v>9</v>
      </c>
      <c r="G24" s="798" t="s">
        <v>9</v>
      </c>
      <c r="H24" s="798" t="s">
        <v>9</v>
      </c>
      <c r="I24" s="798" t="s">
        <v>9</v>
      </c>
      <c r="J24" s="798" t="s">
        <v>9</v>
      </c>
      <c r="K24" s="798" t="s">
        <v>9</v>
      </c>
      <c r="L24" s="798" t="s">
        <v>9</v>
      </c>
      <c r="M24" s="798" t="s">
        <v>9</v>
      </c>
      <c r="N24" s="798" t="s">
        <v>9</v>
      </c>
      <c r="O24" s="798" t="s">
        <v>9</v>
      </c>
      <c r="P24" s="798" t="s">
        <v>9</v>
      </c>
      <c r="Q24" s="798" t="s">
        <v>9</v>
      </c>
      <c r="R24" s="541"/>
      <c r="S24" s="425"/>
      <c r="U24" s="1222"/>
    </row>
    <row r="25" spans="1:22" ht="9.75" customHeight="1" x14ac:dyDescent="0.2">
      <c r="A25" s="415"/>
      <c r="B25" s="484"/>
      <c r="C25" s="1494" t="s">
        <v>123</v>
      </c>
      <c r="D25" s="1494"/>
      <c r="E25" s="798" t="s">
        <v>9</v>
      </c>
      <c r="F25" s="798" t="s">
        <v>9</v>
      </c>
      <c r="G25" s="798" t="s">
        <v>9</v>
      </c>
      <c r="H25" s="798" t="s">
        <v>9</v>
      </c>
      <c r="I25" s="798" t="s">
        <v>9</v>
      </c>
      <c r="J25" s="798" t="s">
        <v>9</v>
      </c>
      <c r="K25" s="798" t="s">
        <v>9</v>
      </c>
      <c r="L25" s="798" t="s">
        <v>9</v>
      </c>
      <c r="M25" s="798" t="s">
        <v>9</v>
      </c>
      <c r="N25" s="798" t="s">
        <v>9</v>
      </c>
      <c r="O25" s="798" t="s">
        <v>9</v>
      </c>
      <c r="P25" s="798" t="s">
        <v>9</v>
      </c>
      <c r="Q25" s="798">
        <v>104048</v>
      </c>
      <c r="R25" s="541"/>
      <c r="S25" s="425"/>
      <c r="T25" s="478"/>
    </row>
    <row r="26" spans="1:22" ht="9.75" customHeight="1" x14ac:dyDescent="0.2">
      <c r="A26" s="415"/>
      <c r="B26" s="484"/>
      <c r="C26" s="1494" t="s">
        <v>122</v>
      </c>
      <c r="D26" s="1494"/>
      <c r="E26" s="798">
        <v>36689</v>
      </c>
      <c r="F26" s="798" t="s">
        <v>434</v>
      </c>
      <c r="G26" s="798" t="s">
        <v>9</v>
      </c>
      <c r="H26" s="798" t="s">
        <v>434</v>
      </c>
      <c r="I26" s="798" t="s">
        <v>9</v>
      </c>
      <c r="J26" s="798">
        <v>6256</v>
      </c>
      <c r="K26" s="798">
        <v>3174</v>
      </c>
      <c r="L26" s="798" t="s">
        <v>9</v>
      </c>
      <c r="M26" s="798">
        <v>6622</v>
      </c>
      <c r="N26" s="798">
        <v>4378</v>
      </c>
      <c r="O26" s="798">
        <v>9664</v>
      </c>
      <c r="P26" s="798">
        <v>109</v>
      </c>
      <c r="Q26" s="798" t="s">
        <v>9</v>
      </c>
      <c r="R26" s="541"/>
      <c r="S26" s="425"/>
      <c r="T26" s="478"/>
      <c r="U26" s="1222"/>
      <c r="V26" s="478"/>
    </row>
    <row r="27" spans="1:22" ht="9.75" customHeight="1" x14ac:dyDescent="0.2">
      <c r="A27" s="415"/>
      <c r="B27" s="484"/>
      <c r="C27" s="1494" t="s">
        <v>121</v>
      </c>
      <c r="D27" s="1494"/>
      <c r="E27" s="798">
        <v>1957</v>
      </c>
      <c r="F27" s="798" t="s">
        <v>9</v>
      </c>
      <c r="G27" s="798" t="s">
        <v>9</v>
      </c>
      <c r="H27" s="798" t="s">
        <v>434</v>
      </c>
      <c r="I27" s="798">
        <v>42</v>
      </c>
      <c r="J27" s="798">
        <v>160</v>
      </c>
      <c r="K27" s="798">
        <v>10642</v>
      </c>
      <c r="L27" s="798">
        <v>364</v>
      </c>
      <c r="M27" s="798">
        <v>364</v>
      </c>
      <c r="N27" s="798">
        <v>1314</v>
      </c>
      <c r="O27" s="798">
        <v>174</v>
      </c>
      <c r="P27" s="798">
        <v>40</v>
      </c>
      <c r="Q27" s="798">
        <v>3416</v>
      </c>
      <c r="R27" s="541"/>
      <c r="S27" s="425"/>
    </row>
    <row r="28" spans="1:22" ht="9.75" customHeight="1" x14ac:dyDescent="0.2">
      <c r="A28" s="415"/>
      <c r="B28" s="484"/>
      <c r="C28" s="1494" t="s">
        <v>120</v>
      </c>
      <c r="D28" s="1494"/>
      <c r="E28" s="798" t="s">
        <v>9</v>
      </c>
      <c r="F28" s="798" t="s">
        <v>9</v>
      </c>
      <c r="G28" s="798" t="s">
        <v>9</v>
      </c>
      <c r="H28" s="798" t="s">
        <v>9</v>
      </c>
      <c r="I28" s="798" t="s">
        <v>9</v>
      </c>
      <c r="J28" s="798" t="s">
        <v>9</v>
      </c>
      <c r="K28" s="798" t="s">
        <v>9</v>
      </c>
      <c r="L28" s="798" t="s">
        <v>9</v>
      </c>
      <c r="M28" s="798" t="s">
        <v>9</v>
      </c>
      <c r="N28" s="798" t="s">
        <v>9</v>
      </c>
      <c r="O28" s="798" t="s">
        <v>9</v>
      </c>
      <c r="P28" s="798" t="s">
        <v>9</v>
      </c>
      <c r="Q28" s="798" t="s">
        <v>9</v>
      </c>
      <c r="R28" s="541"/>
      <c r="S28" s="425"/>
      <c r="U28" s="1222"/>
    </row>
    <row r="29" spans="1:22" ht="9.75" customHeight="1" x14ac:dyDescent="0.2">
      <c r="A29" s="415"/>
      <c r="B29" s="484"/>
      <c r="C29" s="1494" t="s">
        <v>119</v>
      </c>
      <c r="D29" s="1494"/>
      <c r="E29" s="798" t="s">
        <v>9</v>
      </c>
      <c r="F29" s="798" t="s">
        <v>9</v>
      </c>
      <c r="G29" s="798" t="s">
        <v>9</v>
      </c>
      <c r="H29" s="798" t="s">
        <v>9</v>
      </c>
      <c r="I29" s="798" t="s">
        <v>9</v>
      </c>
      <c r="J29" s="798" t="s">
        <v>9</v>
      </c>
      <c r="K29" s="798" t="s">
        <v>9</v>
      </c>
      <c r="L29" s="798" t="s">
        <v>9</v>
      </c>
      <c r="M29" s="798" t="s">
        <v>9</v>
      </c>
      <c r="N29" s="798" t="s">
        <v>9</v>
      </c>
      <c r="O29" s="798" t="s">
        <v>9</v>
      </c>
      <c r="P29" s="798" t="s">
        <v>9</v>
      </c>
      <c r="Q29" s="798" t="s">
        <v>9</v>
      </c>
      <c r="R29" s="541"/>
      <c r="S29" s="425"/>
    </row>
    <row r="30" spans="1:22" ht="9.75" customHeight="1" x14ac:dyDescent="0.2">
      <c r="A30" s="415"/>
      <c r="B30" s="484"/>
      <c r="C30" s="1494" t="s">
        <v>118</v>
      </c>
      <c r="D30" s="1494"/>
      <c r="E30" s="798" t="s">
        <v>9</v>
      </c>
      <c r="F30" s="798" t="s">
        <v>9</v>
      </c>
      <c r="G30" s="798" t="s">
        <v>434</v>
      </c>
      <c r="H30" s="798" t="s">
        <v>9</v>
      </c>
      <c r="I30" s="798" t="s">
        <v>9</v>
      </c>
      <c r="J30" s="798" t="s">
        <v>9</v>
      </c>
      <c r="K30" s="798" t="s">
        <v>9</v>
      </c>
      <c r="L30" s="798" t="s">
        <v>9</v>
      </c>
      <c r="M30" s="798" t="s">
        <v>9</v>
      </c>
      <c r="N30" s="798" t="s">
        <v>9</v>
      </c>
      <c r="O30" s="798" t="s">
        <v>9</v>
      </c>
      <c r="P30" s="798" t="s">
        <v>9</v>
      </c>
      <c r="Q30" s="798" t="s">
        <v>9</v>
      </c>
      <c r="R30" s="541"/>
      <c r="S30" s="425"/>
    </row>
    <row r="31" spans="1:22" ht="9.75" customHeight="1" x14ac:dyDescent="0.2">
      <c r="A31" s="415"/>
      <c r="B31" s="484"/>
      <c r="C31" s="1494" t="s">
        <v>117</v>
      </c>
      <c r="D31" s="1494"/>
      <c r="E31" s="798" t="s">
        <v>9</v>
      </c>
      <c r="F31" s="798" t="s">
        <v>9</v>
      </c>
      <c r="G31" s="798" t="s">
        <v>434</v>
      </c>
      <c r="H31" s="798" t="s">
        <v>9</v>
      </c>
      <c r="I31" s="798" t="s">
        <v>9</v>
      </c>
      <c r="J31" s="798" t="s">
        <v>9</v>
      </c>
      <c r="K31" s="798" t="s">
        <v>9</v>
      </c>
      <c r="L31" s="798" t="s">
        <v>9</v>
      </c>
      <c r="M31" s="798" t="s">
        <v>9</v>
      </c>
      <c r="N31" s="798" t="s">
        <v>9</v>
      </c>
      <c r="O31" s="798" t="s">
        <v>9</v>
      </c>
      <c r="P31" s="798" t="s">
        <v>9</v>
      </c>
      <c r="Q31" s="798" t="s">
        <v>9</v>
      </c>
      <c r="R31" s="513"/>
      <c r="S31" s="425"/>
    </row>
    <row r="32" spans="1:22" ht="9.75" customHeight="1" x14ac:dyDescent="0.2">
      <c r="A32" s="415"/>
      <c r="B32" s="484"/>
      <c r="C32" s="1494" t="s">
        <v>116</v>
      </c>
      <c r="D32" s="1494"/>
      <c r="E32" s="798" t="s">
        <v>9</v>
      </c>
      <c r="F32" s="798" t="s">
        <v>9</v>
      </c>
      <c r="G32" s="798" t="s">
        <v>434</v>
      </c>
      <c r="H32" s="798" t="s">
        <v>9</v>
      </c>
      <c r="I32" s="798" t="s">
        <v>9</v>
      </c>
      <c r="J32" s="798" t="s">
        <v>9</v>
      </c>
      <c r="K32" s="798" t="s">
        <v>9</v>
      </c>
      <c r="L32" s="798" t="s">
        <v>9</v>
      </c>
      <c r="M32" s="798" t="s">
        <v>9</v>
      </c>
      <c r="N32" s="798" t="s">
        <v>9</v>
      </c>
      <c r="O32" s="798" t="s">
        <v>9</v>
      </c>
      <c r="P32" s="798" t="s">
        <v>9</v>
      </c>
      <c r="Q32" s="798" t="s">
        <v>9</v>
      </c>
      <c r="R32" s="513"/>
      <c r="S32" s="425"/>
    </row>
    <row r="33" spans="1:23" ht="9.75" customHeight="1" x14ac:dyDescent="0.2">
      <c r="A33" s="415"/>
      <c r="B33" s="484"/>
      <c r="C33" s="1494" t="s">
        <v>115</v>
      </c>
      <c r="D33" s="1494"/>
      <c r="E33" s="798">
        <v>17930</v>
      </c>
      <c r="F33" s="798" t="s">
        <v>9</v>
      </c>
      <c r="G33" s="798" t="s">
        <v>434</v>
      </c>
      <c r="H33" s="798" t="s">
        <v>434</v>
      </c>
      <c r="I33" s="798" t="s">
        <v>9</v>
      </c>
      <c r="J33" s="798" t="s">
        <v>9</v>
      </c>
      <c r="K33" s="798" t="s">
        <v>9</v>
      </c>
      <c r="L33" s="798" t="s">
        <v>9</v>
      </c>
      <c r="M33" s="798" t="s">
        <v>9</v>
      </c>
      <c r="N33" s="798" t="s">
        <v>9</v>
      </c>
      <c r="O33" s="798">
        <v>3005</v>
      </c>
      <c r="P33" s="798" t="s">
        <v>9</v>
      </c>
      <c r="Q33" s="798" t="s">
        <v>9</v>
      </c>
      <c r="R33" s="513"/>
      <c r="S33" s="425"/>
    </row>
    <row r="34" spans="1:23" ht="9.75" customHeight="1" x14ac:dyDescent="0.2">
      <c r="A34" s="415">
        <v>4661</v>
      </c>
      <c r="B34" s="484"/>
      <c r="C34" s="1493" t="s">
        <v>114</v>
      </c>
      <c r="D34" s="1493"/>
      <c r="E34" s="798" t="s">
        <v>9</v>
      </c>
      <c r="F34" s="798" t="s">
        <v>9</v>
      </c>
      <c r="G34" s="798" t="s">
        <v>9</v>
      </c>
      <c r="H34" s="798" t="s">
        <v>9</v>
      </c>
      <c r="I34" s="798" t="s">
        <v>9</v>
      </c>
      <c r="J34" s="798" t="s">
        <v>9</v>
      </c>
      <c r="K34" s="798" t="s">
        <v>9</v>
      </c>
      <c r="L34" s="798" t="s">
        <v>9</v>
      </c>
      <c r="M34" s="798" t="s">
        <v>9</v>
      </c>
      <c r="N34" s="798" t="s">
        <v>9</v>
      </c>
      <c r="O34" s="798" t="s">
        <v>9</v>
      </c>
      <c r="P34" s="798" t="s">
        <v>9</v>
      </c>
      <c r="Q34" s="798" t="s">
        <v>9</v>
      </c>
      <c r="R34" s="513"/>
      <c r="S34" s="425"/>
    </row>
    <row r="35" spans="1:23" ht="9.75" customHeight="1" x14ac:dyDescent="0.2">
      <c r="A35" s="415"/>
      <c r="B35" s="484"/>
      <c r="C35" s="1494" t="s">
        <v>113</v>
      </c>
      <c r="D35" s="1494"/>
      <c r="E35" s="798">
        <v>12306</v>
      </c>
      <c r="F35" s="798" t="s">
        <v>9</v>
      </c>
      <c r="G35" s="798" t="s">
        <v>9</v>
      </c>
      <c r="H35" s="798" t="s">
        <v>9</v>
      </c>
      <c r="I35" s="798" t="s">
        <v>9</v>
      </c>
      <c r="J35" s="798" t="s">
        <v>9</v>
      </c>
      <c r="K35" s="798" t="s">
        <v>9</v>
      </c>
      <c r="L35" s="798">
        <v>21466</v>
      </c>
      <c r="M35" s="798">
        <v>49</v>
      </c>
      <c r="N35" s="798" t="s">
        <v>9</v>
      </c>
      <c r="O35" s="798" t="s">
        <v>9</v>
      </c>
      <c r="P35" s="798" t="s">
        <v>9</v>
      </c>
      <c r="Q35" s="798" t="s">
        <v>9</v>
      </c>
      <c r="R35" s="513"/>
      <c r="S35" s="425"/>
    </row>
    <row r="36" spans="1:23" ht="9.75" customHeight="1" x14ac:dyDescent="0.2">
      <c r="A36" s="415"/>
      <c r="B36" s="484"/>
      <c r="C36" s="1494" t="s">
        <v>112</v>
      </c>
      <c r="D36" s="1494"/>
      <c r="E36" s="798" t="s">
        <v>9</v>
      </c>
      <c r="F36" s="798" t="s">
        <v>9</v>
      </c>
      <c r="G36" s="798" t="s">
        <v>434</v>
      </c>
      <c r="H36" s="798" t="s">
        <v>9</v>
      </c>
      <c r="I36" s="798" t="s">
        <v>9</v>
      </c>
      <c r="J36" s="798" t="s">
        <v>9</v>
      </c>
      <c r="K36" s="798" t="s">
        <v>9</v>
      </c>
      <c r="L36" s="798" t="s">
        <v>9</v>
      </c>
      <c r="M36" s="798" t="s">
        <v>9</v>
      </c>
      <c r="N36" s="798" t="s">
        <v>9</v>
      </c>
      <c r="O36" s="798" t="s">
        <v>9</v>
      </c>
      <c r="P36" s="798" t="s">
        <v>9</v>
      </c>
      <c r="Q36" s="798">
        <v>18589</v>
      </c>
      <c r="R36" s="513"/>
      <c r="S36" s="425"/>
    </row>
    <row r="37" spans="1:23" ht="9.75" customHeight="1" x14ac:dyDescent="0.2">
      <c r="A37" s="415"/>
      <c r="B37" s="484"/>
      <c r="C37" s="1494" t="s">
        <v>299</v>
      </c>
      <c r="D37" s="1494"/>
      <c r="E37" s="798" t="s">
        <v>9</v>
      </c>
      <c r="F37" s="798" t="s">
        <v>9</v>
      </c>
      <c r="G37" s="798" t="s">
        <v>9</v>
      </c>
      <c r="H37" s="798" t="s">
        <v>9</v>
      </c>
      <c r="I37" s="798" t="s">
        <v>9</v>
      </c>
      <c r="J37" s="798">
        <v>8</v>
      </c>
      <c r="K37" s="798" t="s">
        <v>9</v>
      </c>
      <c r="L37" s="798" t="s">
        <v>9</v>
      </c>
      <c r="M37" s="798" t="s">
        <v>9</v>
      </c>
      <c r="N37" s="798" t="s">
        <v>9</v>
      </c>
      <c r="O37" s="798" t="s">
        <v>9</v>
      </c>
      <c r="P37" s="798" t="s">
        <v>9</v>
      </c>
      <c r="Q37" s="798" t="s">
        <v>9</v>
      </c>
      <c r="R37" s="541"/>
      <c r="S37" s="425"/>
    </row>
    <row r="38" spans="1:23" ht="9.75" customHeight="1" x14ac:dyDescent="0.2">
      <c r="A38" s="415"/>
      <c r="B38" s="484"/>
      <c r="C38" s="1494" t="s">
        <v>111</v>
      </c>
      <c r="D38" s="1494"/>
      <c r="E38" s="798" t="s">
        <v>9</v>
      </c>
      <c r="F38" s="798" t="s">
        <v>9</v>
      </c>
      <c r="G38" s="798" t="s">
        <v>9</v>
      </c>
      <c r="H38" s="798" t="s">
        <v>9</v>
      </c>
      <c r="I38" s="798" t="s">
        <v>9</v>
      </c>
      <c r="J38" s="798" t="s">
        <v>9</v>
      </c>
      <c r="K38" s="798" t="s">
        <v>9</v>
      </c>
      <c r="L38" s="798" t="s">
        <v>9</v>
      </c>
      <c r="M38" s="798" t="s">
        <v>9</v>
      </c>
      <c r="N38" s="798" t="s">
        <v>9</v>
      </c>
      <c r="O38" s="798" t="s">
        <v>9</v>
      </c>
      <c r="P38" s="798" t="s">
        <v>9</v>
      </c>
      <c r="Q38" s="798" t="s">
        <v>9</v>
      </c>
      <c r="R38" s="541"/>
      <c r="S38" s="425"/>
    </row>
    <row r="39" spans="1:23" ht="9.75" customHeight="1" x14ac:dyDescent="0.2">
      <c r="A39" s="415"/>
      <c r="B39" s="484"/>
      <c r="C39" s="1494" t="s">
        <v>110</v>
      </c>
      <c r="D39" s="1494"/>
      <c r="E39" s="798" t="s">
        <v>9</v>
      </c>
      <c r="F39" s="798" t="s">
        <v>9</v>
      </c>
      <c r="G39" s="798" t="s">
        <v>9</v>
      </c>
      <c r="H39" s="798" t="s">
        <v>9</v>
      </c>
      <c r="I39" s="798" t="s">
        <v>9</v>
      </c>
      <c r="J39" s="798" t="s">
        <v>9</v>
      </c>
      <c r="K39" s="798" t="s">
        <v>9</v>
      </c>
      <c r="L39" s="798" t="s">
        <v>9</v>
      </c>
      <c r="M39" s="798" t="s">
        <v>9</v>
      </c>
      <c r="N39" s="798" t="s">
        <v>9</v>
      </c>
      <c r="O39" s="798" t="s">
        <v>9</v>
      </c>
      <c r="P39" s="798" t="s">
        <v>9</v>
      </c>
      <c r="Q39" s="798" t="s">
        <v>9</v>
      </c>
      <c r="R39" s="541"/>
      <c r="S39" s="425"/>
    </row>
    <row r="40" spans="1:23" s="504" customFormat="1" ht="9.75" customHeight="1" x14ac:dyDescent="0.2">
      <c r="A40" s="501"/>
      <c r="B40" s="502"/>
      <c r="C40" s="1494" t="s">
        <v>109</v>
      </c>
      <c r="D40" s="1494"/>
      <c r="E40" s="798" t="s">
        <v>9</v>
      </c>
      <c r="F40" s="798" t="s">
        <v>9</v>
      </c>
      <c r="G40" s="798" t="s">
        <v>9</v>
      </c>
      <c r="H40" s="798" t="s">
        <v>9</v>
      </c>
      <c r="I40" s="798" t="s">
        <v>9</v>
      </c>
      <c r="J40" s="798" t="s">
        <v>9</v>
      </c>
      <c r="K40" s="798" t="s">
        <v>9</v>
      </c>
      <c r="L40" s="798" t="s">
        <v>9</v>
      </c>
      <c r="M40" s="798" t="s">
        <v>9</v>
      </c>
      <c r="N40" s="798" t="s">
        <v>9</v>
      </c>
      <c r="O40" s="798" t="s">
        <v>9</v>
      </c>
      <c r="P40" s="798" t="s">
        <v>9</v>
      </c>
      <c r="Q40" s="798" t="s">
        <v>9</v>
      </c>
      <c r="R40" s="541"/>
      <c r="S40" s="480"/>
      <c r="U40" s="1220"/>
    </row>
    <row r="41" spans="1:23" s="504" customFormat="1" ht="9.75" customHeight="1" x14ac:dyDescent="0.2">
      <c r="A41" s="501"/>
      <c r="B41" s="502"/>
      <c r="C41" s="1507" t="s">
        <v>108</v>
      </c>
      <c r="D41" s="1507"/>
      <c r="E41" s="798" t="s">
        <v>9</v>
      </c>
      <c r="F41" s="798" t="s">
        <v>9</v>
      </c>
      <c r="G41" s="798" t="s">
        <v>9</v>
      </c>
      <c r="H41" s="798" t="s">
        <v>9</v>
      </c>
      <c r="I41" s="798" t="s">
        <v>9</v>
      </c>
      <c r="J41" s="798" t="s">
        <v>9</v>
      </c>
      <c r="K41" s="798" t="s">
        <v>9</v>
      </c>
      <c r="L41" s="798" t="s">
        <v>9</v>
      </c>
      <c r="M41" s="798" t="s">
        <v>9</v>
      </c>
      <c r="N41" s="798" t="s">
        <v>9</v>
      </c>
      <c r="O41" s="798" t="s">
        <v>9</v>
      </c>
      <c r="P41" s="798" t="s">
        <v>9</v>
      </c>
      <c r="Q41" s="798" t="s">
        <v>9</v>
      </c>
      <c r="R41" s="541"/>
      <c r="S41" s="480"/>
      <c r="U41" s="1220"/>
    </row>
    <row r="42" spans="1:23" s="429" customFormat="1" ht="29.25" customHeight="1" x14ac:dyDescent="0.2">
      <c r="A42" s="427"/>
      <c r="B42" s="588"/>
      <c r="C42" s="1508" t="s">
        <v>257</v>
      </c>
      <c r="D42" s="1508"/>
      <c r="E42" s="1508"/>
      <c r="F42" s="1508"/>
      <c r="G42" s="1508"/>
      <c r="H42" s="1508"/>
      <c r="I42" s="1508"/>
      <c r="J42" s="1508"/>
      <c r="K42" s="1508"/>
      <c r="L42" s="1508"/>
      <c r="M42" s="1508"/>
      <c r="N42" s="1508"/>
      <c r="O42" s="1508"/>
      <c r="P42" s="1508"/>
      <c r="Q42" s="1508"/>
      <c r="R42" s="654"/>
      <c r="S42" s="428"/>
      <c r="U42" s="1223"/>
    </row>
    <row r="43" spans="1:23" ht="13.5" customHeight="1" x14ac:dyDescent="0.2">
      <c r="A43" s="415"/>
      <c r="B43" s="484"/>
      <c r="C43" s="1499" t="s">
        <v>183</v>
      </c>
      <c r="D43" s="1500"/>
      <c r="E43" s="1500"/>
      <c r="F43" s="1500"/>
      <c r="G43" s="1500"/>
      <c r="H43" s="1500"/>
      <c r="I43" s="1500"/>
      <c r="J43" s="1500"/>
      <c r="K43" s="1500"/>
      <c r="L43" s="1500"/>
      <c r="M43" s="1500"/>
      <c r="N43" s="1500"/>
      <c r="O43" s="1500"/>
      <c r="P43" s="1500"/>
      <c r="Q43" s="1501"/>
      <c r="R43" s="425"/>
      <c r="S43" s="425"/>
    </row>
    <row r="44" spans="1:23" s="529" customFormat="1" ht="2.25" customHeight="1" x14ac:dyDescent="0.2">
      <c r="A44" s="526"/>
      <c r="B44" s="527"/>
      <c r="C44" s="528"/>
      <c r="D44" s="444"/>
      <c r="E44" s="914"/>
      <c r="F44" s="914"/>
      <c r="G44" s="914"/>
      <c r="H44" s="914"/>
      <c r="I44" s="914"/>
      <c r="J44" s="914"/>
      <c r="K44" s="914"/>
      <c r="L44" s="914"/>
      <c r="M44" s="914"/>
      <c r="N44" s="914"/>
      <c r="O44" s="914"/>
      <c r="P44" s="914"/>
      <c r="Q44" s="914"/>
      <c r="R44" s="461"/>
      <c r="S44" s="461"/>
      <c r="U44" s="1220"/>
    </row>
    <row r="45" spans="1:23" ht="12.75" customHeight="1" x14ac:dyDescent="0.2">
      <c r="A45" s="415"/>
      <c r="B45" s="484"/>
      <c r="C45" s="430"/>
      <c r="D45" s="430"/>
      <c r="E45" s="1032">
        <v>2002</v>
      </c>
      <c r="F45" s="845">
        <v>2003</v>
      </c>
      <c r="G45" s="1032">
        <v>2004</v>
      </c>
      <c r="H45" s="1032">
        <v>2005</v>
      </c>
      <c r="I45" s="845">
        <v>2006</v>
      </c>
      <c r="J45" s="1032">
        <v>2007</v>
      </c>
      <c r="K45" s="1032">
        <v>2008</v>
      </c>
      <c r="L45" s="845">
        <v>2009</v>
      </c>
      <c r="M45" s="1032">
        <v>2010</v>
      </c>
      <c r="N45" s="1032">
        <v>2011</v>
      </c>
      <c r="O45" s="845">
        <v>2012</v>
      </c>
      <c r="P45" s="1032">
        <v>2013</v>
      </c>
      <c r="Q45" s="1032">
        <v>2014</v>
      </c>
      <c r="R45" s="541"/>
      <c r="S45" s="425"/>
      <c r="T45" s="1047"/>
      <c r="U45" s="1224"/>
      <c r="V45" s="1047"/>
      <c r="W45" s="1047"/>
    </row>
    <row r="46" spans="1:23" s="1037" customFormat="1" ht="11.25" customHeight="1" x14ac:dyDescent="0.2">
      <c r="A46" s="1033"/>
      <c r="B46" s="1034"/>
      <c r="C46" s="1515" t="s">
        <v>68</v>
      </c>
      <c r="D46" s="1515"/>
      <c r="E46" s="1038">
        <v>510</v>
      </c>
      <c r="F46" s="1038">
        <v>521</v>
      </c>
      <c r="G46" s="1038">
        <v>208</v>
      </c>
      <c r="H46" s="1038">
        <v>334</v>
      </c>
      <c r="I46" s="1038">
        <v>396</v>
      </c>
      <c r="J46" s="1038">
        <v>343</v>
      </c>
      <c r="K46" s="1038">
        <v>441</v>
      </c>
      <c r="L46" s="1038">
        <v>361</v>
      </c>
      <c r="M46" s="1038">
        <v>352</v>
      </c>
      <c r="N46" s="1038">
        <v>200</v>
      </c>
      <c r="O46" s="1038">
        <v>107</v>
      </c>
      <c r="P46" s="1038">
        <v>106</v>
      </c>
      <c r="Q46" s="1038">
        <v>174</v>
      </c>
      <c r="R46" s="1035"/>
      <c r="S46" s="1036"/>
      <c r="T46" s="1047"/>
      <c r="U46" s="1224"/>
      <c r="V46" s="1047"/>
      <c r="W46" s="1047"/>
    </row>
    <row r="47" spans="1:23" s="1037" customFormat="1" ht="11.25" customHeight="1" x14ac:dyDescent="0.2">
      <c r="A47" s="1033"/>
      <c r="B47" s="1034"/>
      <c r="C47" s="1516" t="s">
        <v>442</v>
      </c>
      <c r="D47" s="1515"/>
      <c r="E47" s="1038">
        <v>362</v>
      </c>
      <c r="F47" s="1038">
        <v>370</v>
      </c>
      <c r="G47" s="1038">
        <v>167</v>
      </c>
      <c r="H47" s="1038">
        <v>277</v>
      </c>
      <c r="I47" s="1038">
        <v>258</v>
      </c>
      <c r="J47" s="1038">
        <v>268</v>
      </c>
      <c r="K47" s="1038">
        <v>304</v>
      </c>
      <c r="L47" s="1038">
        <v>259</v>
      </c>
      <c r="M47" s="1038">
        <v>234</v>
      </c>
      <c r="N47" s="1038">
        <v>183</v>
      </c>
      <c r="O47" s="1038">
        <v>94</v>
      </c>
      <c r="P47" s="1038">
        <v>97</v>
      </c>
      <c r="Q47" s="1038">
        <v>161</v>
      </c>
      <c r="R47" s="1035"/>
      <c r="S47" s="1036"/>
      <c r="T47" s="1047"/>
      <c r="U47" s="1224"/>
      <c r="V47" s="1047"/>
      <c r="W47" s="1047"/>
    </row>
    <row r="48" spans="1:23" s="504" customFormat="1" ht="10.5" customHeight="1" x14ac:dyDescent="0.2">
      <c r="A48" s="501"/>
      <c r="B48" s="502"/>
      <c r="C48" s="1030"/>
      <c r="D48" s="592" t="s">
        <v>250</v>
      </c>
      <c r="E48" s="798">
        <v>230</v>
      </c>
      <c r="F48" s="798">
        <v>232</v>
      </c>
      <c r="G48" s="798">
        <v>100</v>
      </c>
      <c r="H48" s="798">
        <v>151</v>
      </c>
      <c r="I48" s="798">
        <v>153</v>
      </c>
      <c r="J48" s="798">
        <v>160</v>
      </c>
      <c r="K48" s="798">
        <v>172</v>
      </c>
      <c r="L48" s="798">
        <v>142</v>
      </c>
      <c r="M48" s="798">
        <v>141</v>
      </c>
      <c r="N48" s="798">
        <v>93</v>
      </c>
      <c r="O48" s="798">
        <v>36</v>
      </c>
      <c r="P48" s="798">
        <v>27</v>
      </c>
      <c r="Q48" s="798">
        <v>49</v>
      </c>
      <c r="R48" s="541"/>
      <c r="S48" s="480"/>
      <c r="T48" s="1047"/>
      <c r="U48" s="1224"/>
      <c r="V48" s="1047"/>
      <c r="W48" s="1047"/>
    </row>
    <row r="49" spans="1:23" s="504" customFormat="1" ht="10.5" customHeight="1" x14ac:dyDescent="0.2">
      <c r="A49" s="501"/>
      <c r="B49" s="502"/>
      <c r="C49" s="1030"/>
      <c r="D49" s="592" t="s">
        <v>251</v>
      </c>
      <c r="E49" s="798">
        <v>19</v>
      </c>
      <c r="F49" s="798">
        <v>30</v>
      </c>
      <c r="G49" s="798">
        <v>15</v>
      </c>
      <c r="H49" s="798">
        <v>28</v>
      </c>
      <c r="I49" s="798">
        <v>26</v>
      </c>
      <c r="J49" s="798">
        <v>27</v>
      </c>
      <c r="K49" s="798">
        <v>27</v>
      </c>
      <c r="L49" s="798">
        <v>22</v>
      </c>
      <c r="M49" s="798">
        <v>25</v>
      </c>
      <c r="N49" s="798">
        <v>22</v>
      </c>
      <c r="O49" s="798">
        <v>9</v>
      </c>
      <c r="P49" s="798">
        <v>18</v>
      </c>
      <c r="Q49" s="798">
        <v>23</v>
      </c>
      <c r="R49" s="541"/>
      <c r="S49" s="480"/>
      <c r="T49" s="1047"/>
      <c r="U49" s="1224"/>
      <c r="V49" s="1047"/>
      <c r="W49" s="1047"/>
    </row>
    <row r="50" spans="1:23" s="504" customFormat="1" ht="10.5" customHeight="1" x14ac:dyDescent="0.2">
      <c r="A50" s="501"/>
      <c r="B50" s="502"/>
      <c r="C50" s="1030"/>
      <c r="D50" s="592" t="s">
        <v>252</v>
      </c>
      <c r="E50" s="798">
        <v>88</v>
      </c>
      <c r="F50" s="798">
        <v>80</v>
      </c>
      <c r="G50" s="798">
        <v>46</v>
      </c>
      <c r="H50" s="798">
        <v>73</v>
      </c>
      <c r="I50" s="798">
        <v>65</v>
      </c>
      <c r="J50" s="798">
        <v>64</v>
      </c>
      <c r="K50" s="798">
        <v>97</v>
      </c>
      <c r="L50" s="798">
        <v>87</v>
      </c>
      <c r="M50" s="798">
        <v>64</v>
      </c>
      <c r="N50" s="798">
        <v>55</v>
      </c>
      <c r="O50" s="798">
        <v>40</v>
      </c>
      <c r="P50" s="798">
        <v>49</v>
      </c>
      <c r="Q50" s="798">
        <v>80</v>
      </c>
      <c r="R50" s="541"/>
      <c r="S50" s="480"/>
      <c r="T50" s="1047"/>
      <c r="U50" s="1224"/>
      <c r="V50" s="1047"/>
      <c r="W50" s="1047"/>
    </row>
    <row r="51" spans="1:23" s="504" customFormat="1" ht="10.5" customHeight="1" x14ac:dyDescent="0.2">
      <c r="A51" s="501"/>
      <c r="B51" s="502"/>
      <c r="C51" s="1030"/>
      <c r="D51" s="592" t="s">
        <v>254</v>
      </c>
      <c r="E51" s="798" t="s">
        <v>441</v>
      </c>
      <c r="F51" s="798" t="s">
        <v>441</v>
      </c>
      <c r="G51" s="798" t="s">
        <v>441</v>
      </c>
      <c r="H51" s="798">
        <v>1</v>
      </c>
      <c r="I51" s="798" t="s">
        <v>9</v>
      </c>
      <c r="J51" s="798" t="s">
        <v>9</v>
      </c>
      <c r="K51" s="798" t="s">
        <v>9</v>
      </c>
      <c r="L51" s="798">
        <v>1</v>
      </c>
      <c r="M51" s="798" t="s">
        <v>9</v>
      </c>
      <c r="N51" s="798">
        <v>1</v>
      </c>
      <c r="O51" s="798">
        <v>1</v>
      </c>
      <c r="P51" s="798" t="s">
        <v>9</v>
      </c>
      <c r="Q51" s="798" t="s">
        <v>9</v>
      </c>
      <c r="R51" s="541"/>
      <c r="S51" s="480"/>
      <c r="T51" s="1047"/>
      <c r="U51" s="1224"/>
      <c r="V51" s="1047"/>
      <c r="W51" s="1047"/>
    </row>
    <row r="52" spans="1:23" s="504" customFormat="1" ht="10.5" customHeight="1" x14ac:dyDescent="0.2">
      <c r="A52" s="501"/>
      <c r="B52" s="502"/>
      <c r="C52" s="1030"/>
      <c r="D52" s="592" t="s">
        <v>253</v>
      </c>
      <c r="E52" s="842">
        <v>25</v>
      </c>
      <c r="F52" s="842">
        <v>28</v>
      </c>
      <c r="G52" s="842">
        <v>6</v>
      </c>
      <c r="H52" s="842">
        <v>24</v>
      </c>
      <c r="I52" s="842">
        <v>14</v>
      </c>
      <c r="J52" s="842">
        <v>17</v>
      </c>
      <c r="K52" s="842">
        <v>8</v>
      </c>
      <c r="L52" s="842">
        <v>7</v>
      </c>
      <c r="M52" s="842">
        <v>4</v>
      </c>
      <c r="N52" s="842">
        <v>12</v>
      </c>
      <c r="O52" s="842">
        <v>8</v>
      </c>
      <c r="P52" s="842">
        <v>3</v>
      </c>
      <c r="Q52" s="842">
        <v>9</v>
      </c>
      <c r="R52" s="541"/>
      <c r="S52" s="480"/>
      <c r="T52" s="1047"/>
      <c r="U52" s="1224"/>
      <c r="V52" s="1047"/>
      <c r="W52" s="1047"/>
    </row>
    <row r="53" spans="1:23" s="1037" customFormat="1" ht="11.25" customHeight="1" x14ac:dyDescent="0.2">
      <c r="A53" s="1033"/>
      <c r="B53" s="1034"/>
      <c r="C53" s="1515" t="s">
        <v>443</v>
      </c>
      <c r="D53" s="1515"/>
      <c r="E53" s="1038">
        <v>148</v>
      </c>
      <c r="F53" s="1038">
        <v>151</v>
      </c>
      <c r="G53" s="1038">
        <v>41</v>
      </c>
      <c r="H53" s="1038">
        <v>57</v>
      </c>
      <c r="I53" s="1038">
        <v>138</v>
      </c>
      <c r="J53" s="1038">
        <v>75</v>
      </c>
      <c r="K53" s="1038">
        <v>137</v>
      </c>
      <c r="L53" s="1038">
        <v>102</v>
      </c>
      <c r="M53" s="1038">
        <v>118</v>
      </c>
      <c r="N53" s="1038">
        <v>17</v>
      </c>
      <c r="O53" s="1038">
        <v>13</v>
      </c>
      <c r="P53" s="1038">
        <v>9</v>
      </c>
      <c r="Q53" s="1038">
        <v>13</v>
      </c>
      <c r="R53" s="1035"/>
      <c r="S53" s="1036"/>
      <c r="T53" s="1047"/>
      <c r="U53" s="1224"/>
      <c r="V53" s="1047"/>
      <c r="W53" s="1047"/>
    </row>
    <row r="54" spans="1:23" s="504" customFormat="1" ht="10.5" customHeight="1" x14ac:dyDescent="0.2">
      <c r="A54" s="501"/>
      <c r="B54" s="502"/>
      <c r="C54" s="1030"/>
      <c r="D54" s="592" t="s">
        <v>255</v>
      </c>
      <c r="E54" s="842">
        <v>1</v>
      </c>
      <c r="F54" s="842" t="s">
        <v>9</v>
      </c>
      <c r="G54" s="842">
        <v>1</v>
      </c>
      <c r="H54" s="842">
        <v>1</v>
      </c>
      <c r="I54" s="842">
        <v>1</v>
      </c>
      <c r="J54" s="842">
        <v>1</v>
      </c>
      <c r="K54" s="842" t="s">
        <v>9</v>
      </c>
      <c r="L54" s="842">
        <v>1</v>
      </c>
      <c r="M54" s="842">
        <v>2</v>
      </c>
      <c r="N54" s="842" t="s">
        <v>9</v>
      </c>
      <c r="O54" s="842">
        <v>1</v>
      </c>
      <c r="P54" s="842" t="s">
        <v>9</v>
      </c>
      <c r="Q54" s="842" t="s">
        <v>9</v>
      </c>
      <c r="R54" s="541"/>
      <c r="S54" s="480"/>
      <c r="T54" s="1047"/>
      <c r="U54" s="1224"/>
      <c r="V54" s="1047"/>
      <c r="W54" s="1047"/>
    </row>
    <row r="55" spans="1:23" s="504" customFormat="1" ht="10.5" customHeight="1" x14ac:dyDescent="0.2">
      <c r="A55" s="501"/>
      <c r="B55" s="502"/>
      <c r="C55" s="1030"/>
      <c r="D55" s="592" t="s">
        <v>256</v>
      </c>
      <c r="E55" s="842">
        <v>147</v>
      </c>
      <c r="F55" s="842">
        <v>151</v>
      </c>
      <c r="G55" s="842">
        <v>40</v>
      </c>
      <c r="H55" s="842">
        <v>56</v>
      </c>
      <c r="I55" s="842">
        <v>137</v>
      </c>
      <c r="J55" s="842">
        <v>74</v>
      </c>
      <c r="K55" s="842">
        <v>137</v>
      </c>
      <c r="L55" s="842">
        <v>101</v>
      </c>
      <c r="M55" s="842">
        <v>116</v>
      </c>
      <c r="N55" s="842">
        <v>17</v>
      </c>
      <c r="O55" s="842">
        <v>12</v>
      </c>
      <c r="P55" s="842">
        <v>9</v>
      </c>
      <c r="Q55" s="842">
        <v>13</v>
      </c>
      <c r="R55" s="541"/>
      <c r="S55" s="480"/>
      <c r="T55" s="1047"/>
      <c r="U55" s="1224"/>
      <c r="V55" s="1047"/>
      <c r="W55" s="1047"/>
    </row>
    <row r="56" spans="1:23" s="811" customFormat="1" ht="13.5" customHeight="1" x14ac:dyDescent="0.2">
      <c r="A56" s="807"/>
      <c r="B56" s="786"/>
      <c r="C56" s="515" t="s">
        <v>389</v>
      </c>
      <c r="D56" s="808"/>
      <c r="E56" s="486"/>
      <c r="F56" s="486"/>
      <c r="G56" s="516"/>
      <c r="H56" s="516"/>
      <c r="I56" s="809"/>
      <c r="J56" s="486"/>
      <c r="K56" s="486"/>
      <c r="L56" s="486"/>
      <c r="M56" s="486"/>
      <c r="N56" s="486"/>
      <c r="O56" s="486"/>
      <c r="P56" s="486" t="s">
        <v>105</v>
      </c>
      <c r="Q56" s="486"/>
      <c r="R56" s="810"/>
      <c r="S56" s="516"/>
      <c r="T56" s="1047"/>
      <c r="U56" s="1224"/>
      <c r="V56" s="1047"/>
      <c r="W56" s="1047"/>
    </row>
    <row r="57" spans="1:23" s="471" customFormat="1" ht="16.5" customHeight="1" thickBot="1" x14ac:dyDescent="0.25">
      <c r="A57" s="506"/>
      <c r="B57" s="517"/>
      <c r="C57" s="1000"/>
      <c r="D57" s="518"/>
      <c r="E57" s="520"/>
      <c r="F57" s="520"/>
      <c r="G57" s="520"/>
      <c r="H57" s="520"/>
      <c r="I57" s="520"/>
      <c r="J57" s="520"/>
      <c r="K57" s="520"/>
      <c r="L57" s="520"/>
      <c r="M57" s="520"/>
      <c r="N57" s="520"/>
      <c r="O57" s="520"/>
      <c r="P57" s="520"/>
      <c r="Q57" s="487" t="s">
        <v>73</v>
      </c>
      <c r="R57" s="521"/>
      <c r="S57" s="522"/>
      <c r="T57" s="1047"/>
      <c r="U57" s="1224"/>
      <c r="V57" s="1047"/>
      <c r="W57" s="1047"/>
    </row>
    <row r="58" spans="1:23" ht="13.5" customHeight="1" thickBot="1" x14ac:dyDescent="0.25">
      <c r="A58" s="415"/>
      <c r="B58" s="517"/>
      <c r="C58" s="1512" t="s">
        <v>312</v>
      </c>
      <c r="D58" s="1513"/>
      <c r="E58" s="1513"/>
      <c r="F58" s="1513"/>
      <c r="G58" s="1513"/>
      <c r="H58" s="1513"/>
      <c r="I58" s="1513"/>
      <c r="J58" s="1513"/>
      <c r="K58" s="1513"/>
      <c r="L58" s="1513"/>
      <c r="M58" s="1513"/>
      <c r="N58" s="1513"/>
      <c r="O58" s="1513"/>
      <c r="P58" s="1513"/>
      <c r="Q58" s="1514"/>
      <c r="R58" s="487"/>
      <c r="S58" s="473"/>
      <c r="T58" s="1047"/>
      <c r="U58" s="1224"/>
      <c r="V58" s="1047"/>
      <c r="W58" s="1047"/>
    </row>
    <row r="59" spans="1:23" ht="3.75" customHeight="1" x14ac:dyDescent="0.2">
      <c r="A59" s="415"/>
      <c r="B59" s="517"/>
      <c r="C59" s="1509" t="s">
        <v>69</v>
      </c>
      <c r="D59" s="1509"/>
      <c r="F59" s="1125"/>
      <c r="G59" s="1125"/>
      <c r="H59" s="1125"/>
      <c r="I59" s="1125"/>
      <c r="J59" s="1125"/>
      <c r="K59" s="1125"/>
      <c r="L59" s="1125"/>
      <c r="M59" s="524"/>
      <c r="N59" s="524"/>
      <c r="O59" s="524"/>
      <c r="P59" s="524"/>
      <c r="Q59" s="524"/>
      <c r="R59" s="521"/>
      <c r="S59" s="473"/>
      <c r="T59" s="1047"/>
      <c r="U59" s="1224"/>
      <c r="V59" s="1047"/>
      <c r="W59" s="1047"/>
    </row>
    <row r="60" spans="1:23" ht="13.5" customHeight="1" x14ac:dyDescent="0.2">
      <c r="A60" s="415"/>
      <c r="B60" s="484"/>
      <c r="C60" s="1510"/>
      <c r="D60" s="1510"/>
      <c r="E60" s="1517">
        <v>2014</v>
      </c>
      <c r="F60" s="1517"/>
      <c r="G60" s="1517"/>
      <c r="H60" s="1517"/>
      <c r="I60" s="1517"/>
      <c r="J60" s="1518">
        <v>2015</v>
      </c>
      <c r="K60" s="1518"/>
      <c r="L60" s="1518"/>
      <c r="M60" s="1518"/>
      <c r="N60" s="1518"/>
      <c r="O60" s="1518"/>
      <c r="P60" s="1518"/>
      <c r="Q60" s="1518"/>
      <c r="R60" s="425"/>
      <c r="S60" s="425"/>
      <c r="T60" s="1047"/>
      <c r="U60" s="1224"/>
      <c r="V60" s="1047"/>
      <c r="W60" s="1047"/>
    </row>
    <row r="61" spans="1:23" ht="12.75" customHeight="1" x14ac:dyDescent="0.2">
      <c r="A61" s="415"/>
      <c r="B61" s="484"/>
      <c r="C61" s="430"/>
      <c r="D61" s="430"/>
      <c r="E61" s="1032" t="s">
        <v>445</v>
      </c>
      <c r="F61" s="845" t="s">
        <v>97</v>
      </c>
      <c r="G61" s="845" t="s">
        <v>96</v>
      </c>
      <c r="H61" s="845" t="s">
        <v>95</v>
      </c>
      <c r="I61" s="845" t="s">
        <v>94</v>
      </c>
      <c r="J61" s="845" t="s">
        <v>93</v>
      </c>
      <c r="K61" s="845" t="s">
        <v>104</v>
      </c>
      <c r="L61" s="845" t="s">
        <v>103</v>
      </c>
      <c r="M61" s="845" t="s">
        <v>102</v>
      </c>
      <c r="N61" s="845" t="s">
        <v>101</v>
      </c>
      <c r="O61" s="1075" t="s">
        <v>100</v>
      </c>
      <c r="P61" s="845" t="s">
        <v>99</v>
      </c>
      <c r="Q61" s="845" t="s">
        <v>98</v>
      </c>
      <c r="R61" s="541"/>
      <c r="S61" s="425"/>
      <c r="T61" s="1047"/>
      <c r="U61" s="1224"/>
      <c r="V61" s="1047"/>
      <c r="W61" s="1047"/>
    </row>
    <row r="62" spans="1:23" ht="11.25" customHeight="1" x14ac:dyDescent="0.2">
      <c r="A62" s="415"/>
      <c r="B62" s="517"/>
      <c r="C62" s="1511" t="s">
        <v>92</v>
      </c>
      <c r="D62" s="1511"/>
      <c r="E62" s="593"/>
      <c r="F62" s="593"/>
      <c r="G62" s="593"/>
      <c r="H62" s="593"/>
      <c r="I62" s="593"/>
      <c r="J62" s="593"/>
      <c r="K62" s="593"/>
      <c r="L62" s="593"/>
      <c r="M62" s="593"/>
      <c r="N62" s="593"/>
      <c r="O62" s="593"/>
      <c r="P62" s="593"/>
      <c r="Q62" s="593"/>
      <c r="R62" s="521"/>
      <c r="S62" s="473"/>
      <c r="T62" s="1047"/>
      <c r="U62" s="1224"/>
      <c r="V62" s="1047"/>
      <c r="W62" s="1047"/>
    </row>
    <row r="63" spans="1:23" s="529" customFormat="1" ht="9.75" customHeight="1" x14ac:dyDescent="0.2">
      <c r="A63" s="526"/>
      <c r="B63" s="527"/>
      <c r="C63" s="528" t="s">
        <v>91</v>
      </c>
      <c r="D63" s="444"/>
      <c r="E63" s="914">
        <v>-0.23</v>
      </c>
      <c r="F63" s="914">
        <v>0.56999999999999995</v>
      </c>
      <c r="G63" s="914">
        <v>0.33</v>
      </c>
      <c r="H63" s="914">
        <v>-0.21</v>
      </c>
      <c r="I63" s="914">
        <v>-0.02</v>
      </c>
      <c r="J63" s="914">
        <v>-1.41</v>
      </c>
      <c r="K63" s="914">
        <v>-7.0000000000000007E-2</v>
      </c>
      <c r="L63" s="914">
        <v>1.89</v>
      </c>
      <c r="M63" s="914">
        <v>0.32</v>
      </c>
      <c r="N63" s="914">
        <v>0.43</v>
      </c>
      <c r="O63" s="914">
        <v>-0.08</v>
      </c>
      <c r="P63" s="914">
        <v>-0.72</v>
      </c>
      <c r="Q63" s="914">
        <v>-0.34</v>
      </c>
      <c r="R63" s="461"/>
      <c r="S63" s="461"/>
      <c r="T63" s="1047"/>
      <c r="U63" s="1224"/>
      <c r="V63" s="1047"/>
      <c r="W63" s="1047"/>
    </row>
    <row r="64" spans="1:23" s="529" customFormat="1" ht="9.75" customHeight="1" x14ac:dyDescent="0.2">
      <c r="A64" s="526"/>
      <c r="B64" s="527"/>
      <c r="C64" s="528" t="s">
        <v>90</v>
      </c>
      <c r="D64" s="444"/>
      <c r="E64" s="914">
        <v>-0.36</v>
      </c>
      <c r="F64" s="914">
        <v>-0.37</v>
      </c>
      <c r="G64" s="914">
        <v>0</v>
      </c>
      <c r="H64" s="914">
        <v>0.02</v>
      </c>
      <c r="I64" s="914">
        <v>-0.36</v>
      </c>
      <c r="J64" s="914">
        <v>-0.39</v>
      </c>
      <c r="K64" s="914">
        <v>-0.21</v>
      </c>
      <c r="L64" s="914">
        <v>0.31</v>
      </c>
      <c r="M64" s="914">
        <v>0.4</v>
      </c>
      <c r="N64" s="914">
        <v>0.95</v>
      </c>
      <c r="O64" s="914">
        <v>0.8</v>
      </c>
      <c r="P64" s="914">
        <v>0.77</v>
      </c>
      <c r="Q64" s="914">
        <v>0.66</v>
      </c>
      <c r="R64" s="461"/>
      <c r="S64" s="461"/>
      <c r="T64" s="1047"/>
      <c r="U64" s="1224"/>
      <c r="V64" s="1047"/>
      <c r="W64" s="1047"/>
    </row>
    <row r="65" spans="1:23" s="529" customFormat="1" ht="11.25" customHeight="1" x14ac:dyDescent="0.2">
      <c r="A65" s="526"/>
      <c r="B65" s="527"/>
      <c r="C65" s="528" t="s">
        <v>265</v>
      </c>
      <c r="D65" s="444"/>
      <c r="E65" s="914">
        <v>-0.23</v>
      </c>
      <c r="F65" s="914">
        <v>-0.27</v>
      </c>
      <c r="G65" s="914">
        <v>-0.25</v>
      </c>
      <c r="H65" s="914">
        <v>-0.23</v>
      </c>
      <c r="I65" s="914">
        <v>-0.28000000000000003</v>
      </c>
      <c r="J65" s="914">
        <v>-0.32</v>
      </c>
      <c r="K65" s="914">
        <v>-0.33</v>
      </c>
      <c r="L65" s="914">
        <v>-0.27</v>
      </c>
      <c r="M65" s="914">
        <v>-0.22</v>
      </c>
      <c r="N65" s="914">
        <v>-0.11</v>
      </c>
      <c r="O65" s="914">
        <v>-0.01</v>
      </c>
      <c r="P65" s="914">
        <v>0.13</v>
      </c>
      <c r="Q65" s="914">
        <v>0.22</v>
      </c>
      <c r="R65" s="461"/>
      <c r="S65" s="461"/>
      <c r="T65" s="1047"/>
      <c r="U65" s="1224"/>
      <c r="V65" s="1047"/>
      <c r="W65" s="1047"/>
    </row>
    <row r="66" spans="1:23" ht="11.25" customHeight="1" x14ac:dyDescent="0.2">
      <c r="A66" s="415"/>
      <c r="B66" s="517"/>
      <c r="C66" s="994" t="s">
        <v>89</v>
      </c>
      <c r="D66" s="525"/>
      <c r="E66" s="530"/>
      <c r="F66" s="186"/>
      <c r="G66" s="578"/>
      <c r="H66" s="578"/>
      <c r="I66" s="578"/>
      <c r="J66" s="85"/>
      <c r="K66" s="530"/>
      <c r="L66" s="578"/>
      <c r="M66" s="578"/>
      <c r="N66" s="578"/>
      <c r="O66" s="578"/>
      <c r="P66" s="578"/>
      <c r="Q66" s="531"/>
      <c r="R66" s="521"/>
      <c r="S66" s="473"/>
      <c r="T66" s="1047"/>
      <c r="U66" s="1224"/>
      <c r="V66" s="1047"/>
      <c r="W66" s="1047"/>
    </row>
    <row r="67" spans="1:23" ht="9.75" customHeight="1" x14ac:dyDescent="0.2">
      <c r="A67" s="415"/>
      <c r="B67" s="532"/>
      <c r="C67" s="482"/>
      <c r="D67" s="784" t="s">
        <v>666</v>
      </c>
      <c r="E67" s="623"/>
      <c r="F67" s="625"/>
      <c r="G67" s="80"/>
      <c r="H67" s="80"/>
      <c r="I67" s="80"/>
      <c r="J67" s="626">
        <v>10.226878512454029</v>
      </c>
      <c r="K67" s="530"/>
      <c r="L67" s="578"/>
      <c r="M67" s="578"/>
      <c r="N67" s="578"/>
      <c r="O67" s="578"/>
      <c r="P67" s="578"/>
      <c r="Q67" s="1031">
        <f>+J67</f>
        <v>10.226878512454029</v>
      </c>
      <c r="R67" s="521"/>
      <c r="S67" s="473"/>
      <c r="T67" s="1047"/>
      <c r="U67" s="1224"/>
      <c r="V67" s="1047"/>
      <c r="W67" s="1047"/>
    </row>
    <row r="68" spans="1:23" ht="9.75" customHeight="1" x14ac:dyDescent="0.2">
      <c r="A68" s="415"/>
      <c r="B68" s="533"/>
      <c r="C68" s="444"/>
      <c r="D68" s="627" t="s">
        <v>667</v>
      </c>
      <c r="E68" s="628"/>
      <c r="F68" s="628"/>
      <c r="G68" s="628"/>
      <c r="H68" s="628"/>
      <c r="I68" s="628"/>
      <c r="J68" s="626">
        <v>7.3232154398163551</v>
      </c>
      <c r="K68" s="530"/>
      <c r="L68" s="206"/>
      <c r="M68" s="578"/>
      <c r="N68" s="578"/>
      <c r="O68" s="578"/>
      <c r="P68" s="578"/>
      <c r="Q68" s="1031">
        <f t="shared" ref="Q68:Q71" si="0">+J68</f>
        <v>7.3232154398163551</v>
      </c>
      <c r="R68" s="534"/>
      <c r="S68" s="534"/>
    </row>
    <row r="69" spans="1:23" ht="9.75" customHeight="1" x14ac:dyDescent="0.2">
      <c r="A69" s="415"/>
      <c r="B69" s="533"/>
      <c r="C69" s="444"/>
      <c r="D69" s="627" t="s">
        <v>668</v>
      </c>
      <c r="E69" s="623"/>
      <c r="F69" s="187"/>
      <c r="G69" s="187"/>
      <c r="H69" s="80"/>
      <c r="I69" s="188"/>
      <c r="J69" s="626">
        <v>7.0928477530551648</v>
      </c>
      <c r="K69" s="530"/>
      <c r="L69" s="206"/>
      <c r="M69" s="578"/>
      <c r="N69" s="578"/>
      <c r="O69" s="578"/>
      <c r="P69" s="578"/>
      <c r="Q69" s="1031">
        <f t="shared" si="0"/>
        <v>7.0928477530551648</v>
      </c>
      <c r="R69" s="535"/>
      <c r="S69" s="473"/>
    </row>
    <row r="70" spans="1:23" ht="9.75" customHeight="1" x14ac:dyDescent="0.2">
      <c r="A70" s="415"/>
      <c r="B70" s="533"/>
      <c r="C70" s="444"/>
      <c r="D70" s="627" t="s">
        <v>669</v>
      </c>
      <c r="E70" s="629"/>
      <c r="F70" s="627"/>
      <c r="G70" s="627"/>
      <c r="H70" s="627"/>
      <c r="I70" s="627"/>
      <c r="J70" s="626">
        <v>6.2154440105082198</v>
      </c>
      <c r="K70" s="530"/>
      <c r="L70" s="206"/>
      <c r="M70" s="578"/>
      <c r="N70" s="578"/>
      <c r="O70" s="578"/>
      <c r="P70" s="578"/>
      <c r="Q70" s="1031">
        <f t="shared" si="0"/>
        <v>6.2154440105082198</v>
      </c>
      <c r="R70" s="535"/>
      <c r="S70" s="473"/>
    </row>
    <row r="71" spans="1:23" ht="9.75" customHeight="1" x14ac:dyDescent="0.2">
      <c r="A71" s="415"/>
      <c r="B71" s="533"/>
      <c r="C71" s="444"/>
      <c r="D71" s="630" t="s">
        <v>670</v>
      </c>
      <c r="E71" s="631"/>
      <c r="F71" s="631"/>
      <c r="G71" s="631"/>
      <c r="H71" s="631"/>
      <c r="I71" s="631"/>
      <c r="J71" s="626">
        <v>2.3113481388186363</v>
      </c>
      <c r="K71" s="530"/>
      <c r="L71" s="206"/>
      <c r="M71" s="578"/>
      <c r="N71" s="578"/>
      <c r="O71" s="578"/>
      <c r="P71" s="578"/>
      <c r="Q71" s="1031">
        <f t="shared" si="0"/>
        <v>2.3113481388186363</v>
      </c>
      <c r="R71" s="535"/>
      <c r="S71" s="473"/>
    </row>
    <row r="72" spans="1:23" ht="9.75" customHeight="1" x14ac:dyDescent="0.2">
      <c r="A72" s="415"/>
      <c r="B72" s="533"/>
      <c r="C72" s="444"/>
      <c r="D72" s="627" t="s">
        <v>671</v>
      </c>
      <c r="E72" s="187"/>
      <c r="F72" s="187"/>
      <c r="G72" s="187"/>
      <c r="H72" s="80"/>
      <c r="I72" s="188"/>
      <c r="J72" s="531">
        <v>-7.2901589657945243</v>
      </c>
      <c r="K72" s="530"/>
      <c r="L72" s="206"/>
      <c r="M72" s="578"/>
      <c r="N72" s="578"/>
      <c r="O72" s="578"/>
      <c r="P72" s="578"/>
      <c r="Q72" s="530"/>
      <c r="R72" s="535"/>
      <c r="S72" s="473"/>
    </row>
    <row r="73" spans="1:23" ht="9.75" customHeight="1" x14ac:dyDescent="0.2">
      <c r="A73" s="415"/>
      <c r="B73" s="533"/>
      <c r="C73" s="444"/>
      <c r="D73" s="627" t="s">
        <v>672</v>
      </c>
      <c r="E73" s="624"/>
      <c r="F73" s="188"/>
      <c r="G73" s="188"/>
      <c r="H73" s="80"/>
      <c r="I73" s="188"/>
      <c r="J73" s="531">
        <v>-5.1053891516319228</v>
      </c>
      <c r="K73" s="530"/>
      <c r="L73" s="206"/>
      <c r="M73" s="578"/>
      <c r="N73" s="578"/>
      <c r="O73" s="578"/>
      <c r="P73" s="578"/>
      <c r="Q73" s="632"/>
      <c r="R73" s="535"/>
      <c r="S73" s="473"/>
    </row>
    <row r="74" spans="1:23" ht="9.75" customHeight="1" x14ac:dyDescent="0.2">
      <c r="A74" s="415"/>
      <c r="B74" s="533"/>
      <c r="C74" s="444"/>
      <c r="D74" s="627" t="s">
        <v>673</v>
      </c>
      <c r="E74" s="624"/>
      <c r="F74" s="188"/>
      <c r="G74" s="188"/>
      <c r="H74" s="80"/>
      <c r="I74" s="188"/>
      <c r="J74" s="531">
        <v>-4.0174347884849197</v>
      </c>
      <c r="K74" s="530"/>
      <c r="L74" s="206"/>
      <c r="M74" s="578"/>
      <c r="N74" s="578"/>
      <c r="O74" s="578"/>
      <c r="P74" s="578"/>
      <c r="Q74" s="632"/>
      <c r="R74" s="535"/>
      <c r="S74" s="473"/>
    </row>
    <row r="75" spans="1:23" ht="9.75" customHeight="1" x14ac:dyDescent="0.2">
      <c r="A75" s="415"/>
      <c r="B75" s="533"/>
      <c r="C75" s="444"/>
      <c r="D75" s="627" t="s">
        <v>674</v>
      </c>
      <c r="E75" s="624"/>
      <c r="F75" s="188"/>
      <c r="G75" s="188"/>
      <c r="H75" s="80"/>
      <c r="I75" s="188"/>
      <c r="J75" s="531">
        <v>-4.0094664479533133</v>
      </c>
      <c r="K75" s="530"/>
      <c r="L75" s="206"/>
      <c r="M75" s="578"/>
      <c r="N75" s="578"/>
      <c r="O75" s="578"/>
      <c r="P75" s="578"/>
      <c r="Q75" s="632"/>
      <c r="R75" s="535"/>
      <c r="S75" s="473"/>
    </row>
    <row r="76" spans="1:23" ht="9.75" customHeight="1" x14ac:dyDescent="0.2">
      <c r="A76" s="415"/>
      <c r="B76" s="533"/>
      <c r="C76" s="444"/>
      <c r="D76" s="627" t="s">
        <v>675</v>
      </c>
      <c r="E76" s="624"/>
      <c r="F76" s="187"/>
      <c r="G76" s="187"/>
      <c r="H76" s="80"/>
      <c r="I76" s="188"/>
      <c r="J76" s="531">
        <v>-3.8870944468493818</v>
      </c>
      <c r="K76" s="530"/>
      <c r="L76" s="206"/>
      <c r="M76" s="578"/>
      <c r="N76" s="578"/>
      <c r="O76" s="578"/>
      <c r="P76" s="578"/>
      <c r="Q76" s="530"/>
      <c r="R76" s="535"/>
      <c r="S76" s="473"/>
    </row>
    <row r="77" spans="1:23" ht="0.75" customHeight="1" x14ac:dyDescent="0.2">
      <c r="A77" s="415"/>
      <c r="B77" s="533"/>
      <c r="C77" s="444"/>
      <c r="D77" s="536"/>
      <c r="E77" s="530"/>
      <c r="F77" s="187"/>
      <c r="G77" s="187"/>
      <c r="H77" s="80"/>
      <c r="I77" s="188"/>
      <c r="J77" s="531"/>
      <c r="K77" s="530"/>
      <c r="L77" s="206"/>
      <c r="M77" s="578"/>
      <c r="N77" s="578"/>
      <c r="O77" s="578"/>
      <c r="P77" s="578"/>
      <c r="Q77" s="530"/>
      <c r="R77" s="535"/>
      <c r="S77" s="473"/>
    </row>
    <row r="78" spans="1:23" ht="13.5" customHeight="1" x14ac:dyDescent="0.2">
      <c r="A78" s="415"/>
      <c r="B78" s="537"/>
      <c r="C78" s="519" t="s">
        <v>245</v>
      </c>
      <c r="D78" s="536"/>
      <c r="E78" s="519"/>
      <c r="F78" s="519"/>
      <c r="G78" s="538" t="s">
        <v>88</v>
      </c>
      <c r="H78" s="519"/>
      <c r="I78" s="519"/>
      <c r="J78" s="519"/>
      <c r="K78" s="519"/>
      <c r="L78" s="519"/>
      <c r="M78" s="519"/>
      <c r="N78" s="519"/>
      <c r="O78" s="189"/>
      <c r="P78" s="189"/>
      <c r="Q78" s="189"/>
      <c r="R78" s="521"/>
      <c r="S78" s="473"/>
    </row>
    <row r="79" spans="1:23" ht="3" customHeight="1" x14ac:dyDescent="0.2">
      <c r="A79" s="415"/>
      <c r="B79" s="537"/>
      <c r="C79" s="519"/>
      <c r="D79" s="536"/>
      <c r="E79" s="519"/>
      <c r="F79" s="519"/>
      <c r="G79" s="538"/>
      <c r="H79" s="519"/>
      <c r="I79" s="519"/>
      <c r="J79" s="519"/>
      <c r="K79" s="519"/>
      <c r="L79" s="519"/>
      <c r="M79" s="519"/>
      <c r="N79" s="519"/>
      <c r="O79" s="189"/>
      <c r="P79" s="189"/>
      <c r="Q79" s="189"/>
      <c r="R79" s="521"/>
      <c r="S79" s="473"/>
    </row>
    <row r="80" spans="1:23" s="136" customFormat="1" ht="13.5" customHeight="1" x14ac:dyDescent="0.2">
      <c r="A80" s="135"/>
      <c r="B80" s="249">
        <v>16</v>
      </c>
      <c r="C80" s="1470">
        <v>42248</v>
      </c>
      <c r="D80" s="1470"/>
      <c r="E80" s="1470"/>
      <c r="F80" s="137"/>
      <c r="G80" s="137"/>
      <c r="H80" s="137"/>
      <c r="I80" s="137"/>
      <c r="J80" s="137"/>
      <c r="K80" s="137"/>
      <c r="L80" s="137"/>
      <c r="M80" s="137"/>
      <c r="N80" s="137"/>
      <c r="P80" s="135"/>
      <c r="R80" s="141"/>
      <c r="U80" s="1225"/>
    </row>
  </sheetData>
  <mergeCells count="45">
    <mergeCell ref="J60:Q60"/>
    <mergeCell ref="C80:E80"/>
    <mergeCell ref="C38:D38"/>
    <mergeCell ref="C39:D39"/>
    <mergeCell ref="C40:D40"/>
    <mergeCell ref="C41:D41"/>
    <mergeCell ref="C42:Q42"/>
    <mergeCell ref="C59:D60"/>
    <mergeCell ref="C62:D62"/>
    <mergeCell ref="C58:Q58"/>
    <mergeCell ref="C53:D53"/>
    <mergeCell ref="C43:Q43"/>
    <mergeCell ref="C47:D47"/>
    <mergeCell ref="C46:D46"/>
    <mergeCell ref="E60:I60"/>
    <mergeCell ref="C30:D30"/>
    <mergeCell ref="C33:D33"/>
    <mergeCell ref="C1:F1"/>
    <mergeCell ref="C4:Q4"/>
    <mergeCell ref="C6:Q6"/>
    <mergeCell ref="C7:D8"/>
    <mergeCell ref="G7:I7"/>
    <mergeCell ref="J7:L7"/>
    <mergeCell ref="M7:O7"/>
    <mergeCell ref="P7:Q7"/>
    <mergeCell ref="J1:P1"/>
    <mergeCell ref="C31:D31"/>
    <mergeCell ref="E8:I8"/>
    <mergeCell ref="J8:Q8"/>
    <mergeCell ref="C34:D34"/>
    <mergeCell ref="C10:D10"/>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s>
  <conditionalFormatting sqref="E45:Q45 E61:Q61 E9:Q9">
    <cfRule type="cellIs" dxfId="9"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7"/>
  </sheetPr>
  <dimension ref="A1:N68"/>
  <sheetViews>
    <sheetView zoomScaleNormal="100" workbookViewId="0"/>
  </sheetViews>
  <sheetFormatPr defaultRowHeight="12.75" x14ac:dyDescent="0.2"/>
  <cols>
    <col min="1" max="1" width="1" style="136" customWidth="1"/>
    <col min="2" max="2" width="2.5703125" style="467" customWidth="1"/>
    <col min="3" max="3" width="1" style="136" customWidth="1"/>
    <col min="4" max="4" width="40.28515625" style="136" customWidth="1"/>
    <col min="5" max="12" width="6.7109375" style="136" customWidth="1"/>
    <col min="13" max="13" width="2.5703125" style="1064" customWidth="1"/>
    <col min="14" max="14" width="1" style="1064" customWidth="1"/>
    <col min="15" max="16384" width="9.140625" style="136"/>
  </cols>
  <sheetData>
    <row r="1" spans="1:14" ht="13.5" customHeight="1" x14ac:dyDescent="0.2">
      <c r="A1" s="135"/>
      <c r="B1" s="1519" t="s">
        <v>476</v>
      </c>
      <c r="C1" s="1519"/>
      <c r="D1" s="1519"/>
      <c r="E1" s="1519"/>
      <c r="F1" s="1519"/>
      <c r="G1" s="1519"/>
      <c r="H1" s="1519"/>
      <c r="I1" s="468"/>
      <c r="J1" s="468"/>
      <c r="K1" s="468"/>
      <c r="L1" s="468"/>
      <c r="M1" s="468"/>
      <c r="N1" s="468"/>
    </row>
    <row r="2" spans="1:14" ht="6" customHeight="1" x14ac:dyDescent="0.2">
      <c r="A2" s="135"/>
      <c r="B2" s="1520"/>
      <c r="C2" s="1520"/>
      <c r="D2" s="1520"/>
      <c r="E2" s="1520"/>
      <c r="F2" s="1520"/>
      <c r="G2" s="1520"/>
      <c r="H2" s="1520"/>
      <c r="I2" s="1520"/>
      <c r="J2" s="1520"/>
      <c r="K2" s="1520"/>
      <c r="L2" s="1126"/>
      <c r="M2" s="469"/>
      <c r="N2" s="1050"/>
    </row>
    <row r="3" spans="1:14" ht="10.5" customHeight="1" thickBot="1" x14ac:dyDescent="0.25">
      <c r="A3" s="135"/>
      <c r="B3" s="410"/>
      <c r="C3" s="137"/>
      <c r="D3" s="137"/>
      <c r="E3" s="137"/>
      <c r="F3" s="137"/>
      <c r="G3" s="137"/>
      <c r="H3" s="137"/>
      <c r="I3" s="137"/>
      <c r="J3" s="585"/>
      <c r="K3" s="137"/>
      <c r="L3" s="585" t="s">
        <v>70</v>
      </c>
      <c r="M3" s="470"/>
      <c r="N3" s="1050"/>
    </row>
    <row r="4" spans="1:14" ht="13.5" customHeight="1" thickBot="1" x14ac:dyDescent="0.25">
      <c r="A4" s="135"/>
      <c r="B4" s="410"/>
      <c r="C4" s="1521" t="s">
        <v>447</v>
      </c>
      <c r="D4" s="1522"/>
      <c r="E4" s="1522"/>
      <c r="F4" s="1522"/>
      <c r="G4" s="1522"/>
      <c r="H4" s="1522"/>
      <c r="I4" s="1522"/>
      <c r="J4" s="1522"/>
      <c r="K4" s="1522"/>
      <c r="L4" s="1523"/>
      <c r="M4" s="470"/>
      <c r="N4" s="1050"/>
    </row>
    <row r="5" spans="1:14" ht="4.5" customHeight="1" x14ac:dyDescent="0.2">
      <c r="A5" s="135"/>
      <c r="B5" s="410"/>
      <c r="C5" s="1524" t="s">
        <v>78</v>
      </c>
      <c r="D5" s="1524"/>
      <c r="E5" s="410"/>
      <c r="F5" s="410"/>
      <c r="G5" s="410"/>
      <c r="H5" s="410"/>
      <c r="I5" s="410"/>
      <c r="J5" s="410"/>
      <c r="K5" s="410"/>
      <c r="L5" s="410"/>
      <c r="M5" s="470"/>
      <c r="N5" s="1050"/>
    </row>
    <row r="6" spans="1:14" ht="13.5" customHeight="1" x14ac:dyDescent="0.2">
      <c r="A6" s="135"/>
      <c r="B6" s="410"/>
      <c r="C6" s="1525"/>
      <c r="D6" s="1525"/>
      <c r="E6" s="1526">
        <v>2010</v>
      </c>
      <c r="F6" s="1526"/>
      <c r="G6" s="1526">
        <v>2011</v>
      </c>
      <c r="H6" s="1526"/>
      <c r="I6" s="1526">
        <v>2012</v>
      </c>
      <c r="J6" s="1526"/>
      <c r="K6" s="1526">
        <v>2013</v>
      </c>
      <c r="L6" s="1526"/>
      <c r="M6" s="470"/>
      <c r="N6" s="1050"/>
    </row>
    <row r="7" spans="1:14" ht="4.5" customHeight="1" x14ac:dyDescent="0.2">
      <c r="A7" s="135"/>
      <c r="B7" s="410"/>
      <c r="C7" s="410"/>
      <c r="D7" s="410"/>
      <c r="E7" s="410"/>
      <c r="F7" s="410"/>
      <c r="G7" s="410"/>
      <c r="H7" s="410"/>
      <c r="I7" s="410"/>
      <c r="J7" s="410"/>
      <c r="K7" s="410"/>
      <c r="L7" s="410"/>
      <c r="M7" s="470"/>
      <c r="N7" s="1050"/>
    </row>
    <row r="8" spans="1:14" s="141" customFormat="1" ht="16.5" customHeight="1" x14ac:dyDescent="0.2">
      <c r="A8" s="139"/>
      <c r="B8" s="1051"/>
      <c r="C8" s="1527" t="s">
        <v>448</v>
      </c>
      <c r="D8" s="1527"/>
      <c r="E8" s="1528">
        <v>99971</v>
      </c>
      <c r="F8" s="1528"/>
      <c r="G8" s="1528">
        <v>93162</v>
      </c>
      <c r="H8" s="1528"/>
      <c r="I8" s="1528">
        <v>88070</v>
      </c>
      <c r="J8" s="1528"/>
      <c r="K8" s="1528">
        <v>91963.999999999884</v>
      </c>
      <c r="L8" s="1528"/>
      <c r="M8" s="1052"/>
      <c r="N8" s="1053"/>
    </row>
    <row r="9" spans="1:14" s="141" customFormat="1" ht="13.5" customHeight="1" x14ac:dyDescent="0.2">
      <c r="A9" s="139"/>
      <c r="B9" s="1051"/>
      <c r="C9" s="1071"/>
      <c r="D9" s="1072" t="s">
        <v>420</v>
      </c>
      <c r="E9" s="1529">
        <v>68341</v>
      </c>
      <c r="F9" s="1529"/>
      <c r="G9" s="1529">
        <v>62813</v>
      </c>
      <c r="H9" s="1529"/>
      <c r="I9" s="1529">
        <v>58493</v>
      </c>
      <c r="J9" s="1529"/>
      <c r="K9" s="1529">
        <v>60327.000000000124</v>
      </c>
      <c r="L9" s="1529"/>
      <c r="M9" s="1052"/>
      <c r="N9" s="1053"/>
    </row>
    <row r="10" spans="1:14" s="141" customFormat="1" ht="13.5" customHeight="1" x14ac:dyDescent="0.2">
      <c r="A10" s="139"/>
      <c r="B10" s="1051"/>
      <c r="C10" s="1071"/>
      <c r="D10" s="1072" t="s">
        <v>421</v>
      </c>
      <c r="E10" s="1529">
        <v>31610</v>
      </c>
      <c r="F10" s="1529"/>
      <c r="G10" s="1529">
        <v>30349</v>
      </c>
      <c r="H10" s="1529"/>
      <c r="I10" s="1529">
        <v>29577</v>
      </c>
      <c r="J10" s="1529"/>
      <c r="K10" s="1529">
        <v>31636.999999999782</v>
      </c>
      <c r="L10" s="1529"/>
      <c r="M10" s="1052"/>
      <c r="N10" s="1053"/>
    </row>
    <row r="11" spans="1:14" s="141" customFormat="1" ht="22.5" customHeight="1" x14ac:dyDescent="0.2">
      <c r="A11" s="139"/>
      <c r="B11" s="1051"/>
      <c r="C11" s="1530" t="s">
        <v>475</v>
      </c>
      <c r="D11" s="1530"/>
      <c r="E11" s="1528">
        <v>72548</v>
      </c>
      <c r="F11" s="1528"/>
      <c r="G11" s="1528">
        <v>67623</v>
      </c>
      <c r="H11" s="1528"/>
      <c r="I11" s="1528">
        <v>62871</v>
      </c>
      <c r="J11" s="1528"/>
      <c r="K11" s="1528">
        <v>25646.000000000036</v>
      </c>
      <c r="L11" s="1528"/>
      <c r="M11" s="1052"/>
      <c r="N11" s="1053"/>
    </row>
    <row r="12" spans="1:14" s="141" customFormat="1" ht="18.75" customHeight="1" x14ac:dyDescent="0.2">
      <c r="A12" s="139"/>
      <c r="B12" s="1051"/>
      <c r="C12" s="1530" t="s">
        <v>449</v>
      </c>
      <c r="D12" s="1530"/>
      <c r="E12" s="1528">
        <v>1992588</v>
      </c>
      <c r="F12" s="1528"/>
      <c r="G12" s="1528">
        <v>1859228</v>
      </c>
      <c r="H12" s="1528"/>
      <c r="I12" s="1528">
        <v>1763128</v>
      </c>
      <c r="J12" s="1528"/>
      <c r="K12" s="1528">
        <v>1890538.0000000058</v>
      </c>
      <c r="L12" s="1528"/>
      <c r="M12" s="1052"/>
      <c r="N12" s="1053"/>
    </row>
    <row r="13" spans="1:14" ht="11.25" customHeight="1" thickBot="1" x14ac:dyDescent="0.25">
      <c r="A13" s="135"/>
      <c r="B13" s="137"/>
      <c r="C13" s="137"/>
      <c r="D13" s="137"/>
      <c r="E13" s="137"/>
      <c r="F13" s="137"/>
      <c r="G13" s="137"/>
      <c r="H13" s="137"/>
      <c r="I13" s="137"/>
      <c r="J13" s="585"/>
      <c r="K13" s="137"/>
      <c r="L13" s="585"/>
      <c r="M13" s="470"/>
      <c r="N13" s="1050"/>
    </row>
    <row r="14" spans="1:14" s="141" customFormat="1" ht="13.5" customHeight="1" thickBot="1" x14ac:dyDescent="0.25">
      <c r="A14" s="139"/>
      <c r="B14" s="140"/>
      <c r="C14" s="1521" t="s">
        <v>474</v>
      </c>
      <c r="D14" s="1522"/>
      <c r="E14" s="1522"/>
      <c r="F14" s="1522"/>
      <c r="G14" s="1522"/>
      <c r="H14" s="1522"/>
      <c r="I14" s="1522"/>
      <c r="J14" s="1522"/>
      <c r="K14" s="1522"/>
      <c r="L14" s="1523"/>
      <c r="M14" s="470"/>
      <c r="N14" s="1050"/>
    </row>
    <row r="15" spans="1:14" ht="4.5" customHeight="1" x14ac:dyDescent="0.2">
      <c r="A15" s="135"/>
      <c r="B15" s="137"/>
      <c r="C15" s="143"/>
      <c r="D15" s="143"/>
      <c r="E15" s="414"/>
      <c r="F15" s="414"/>
      <c r="G15" s="414"/>
      <c r="H15" s="414"/>
      <c r="I15" s="414"/>
      <c r="J15" s="414"/>
      <c r="K15" s="414"/>
      <c r="L15" s="414"/>
      <c r="M15" s="470"/>
      <c r="N15" s="1050"/>
    </row>
    <row r="16" spans="1:14" ht="13.5" customHeight="1" x14ac:dyDescent="0.2">
      <c r="A16" s="135"/>
      <c r="B16" s="137"/>
      <c r="C16" s="1531"/>
      <c r="D16" s="1531"/>
      <c r="E16" s="1532">
        <v>2010</v>
      </c>
      <c r="F16" s="1532"/>
      <c r="G16" s="1532">
        <v>2011</v>
      </c>
      <c r="H16" s="1532"/>
      <c r="I16" s="1532">
        <v>2012</v>
      </c>
      <c r="J16" s="1532"/>
      <c r="K16" s="1532">
        <v>2013</v>
      </c>
      <c r="L16" s="1532"/>
      <c r="M16" s="1054"/>
      <c r="N16" s="1055"/>
    </row>
    <row r="17" spans="1:14" ht="25.5" customHeight="1" x14ac:dyDescent="0.2">
      <c r="A17" s="135"/>
      <c r="B17" s="137"/>
      <c r="C17" s="1137"/>
      <c r="D17" s="1137"/>
      <c r="E17" s="1136" t="s">
        <v>68</v>
      </c>
      <c r="F17" s="1136" t="s">
        <v>450</v>
      </c>
      <c r="G17" s="1136" t="s">
        <v>68</v>
      </c>
      <c r="H17" s="1136" t="s">
        <v>450</v>
      </c>
      <c r="I17" s="1136" t="s">
        <v>68</v>
      </c>
      <c r="J17" s="1136" t="s">
        <v>450</v>
      </c>
      <c r="K17" s="1136" t="s">
        <v>68</v>
      </c>
      <c r="L17" s="1136" t="s">
        <v>450</v>
      </c>
      <c r="M17" s="1054"/>
      <c r="N17" s="1055"/>
    </row>
    <row r="18" spans="1:14" s="1059" customFormat="1" ht="18.75" customHeight="1" x14ac:dyDescent="0.2">
      <c r="A18" s="1056"/>
      <c r="B18" s="1057"/>
      <c r="C18" s="1464" t="s">
        <v>68</v>
      </c>
      <c r="D18" s="1464"/>
      <c r="E18" s="1135">
        <v>37.722991682033538</v>
      </c>
      <c r="F18" s="1135">
        <v>5.1534617334572957E-2</v>
      </c>
      <c r="G18" s="1135">
        <v>34.264391040797669</v>
      </c>
      <c r="H18" s="1135">
        <v>4.0582950002149662E-2</v>
      </c>
      <c r="I18" s="1135">
        <v>33.597446623964863</v>
      </c>
      <c r="J18" s="1135">
        <v>4.2727175943744602E-2</v>
      </c>
      <c r="K18" s="1135">
        <v>35.523302580974473</v>
      </c>
      <c r="L18" s="1135">
        <v>4.4185464503317513E-2</v>
      </c>
      <c r="M18" s="1058"/>
    </row>
    <row r="19" spans="1:14" ht="12" customHeight="1" x14ac:dyDescent="0.2">
      <c r="A19" s="135"/>
      <c r="B19" s="137"/>
      <c r="C19" s="905"/>
      <c r="D19" s="1133" t="s">
        <v>473</v>
      </c>
      <c r="E19" s="1132">
        <v>25.251240300216221</v>
      </c>
      <c r="F19" s="1132">
        <v>8.4806852393673179E-2</v>
      </c>
      <c r="G19" s="1132">
        <v>21.043646689975677</v>
      </c>
      <c r="H19" s="1132">
        <v>0.14773230905599127</v>
      </c>
      <c r="I19" s="1132">
        <v>21.763392857142918</v>
      </c>
      <c r="J19" s="1132">
        <v>0.1800115207373276</v>
      </c>
      <c r="K19" s="1132">
        <v>22.82228548190319</v>
      </c>
      <c r="L19" s="1132">
        <v>0.11386742578283854</v>
      </c>
      <c r="M19" s="1054"/>
      <c r="N19" s="1055"/>
    </row>
    <row r="20" spans="1:14" ht="12" customHeight="1" x14ac:dyDescent="0.2">
      <c r="A20" s="135"/>
      <c r="B20" s="137"/>
      <c r="C20" s="905"/>
      <c r="D20" s="1133" t="s">
        <v>372</v>
      </c>
      <c r="E20" s="1132">
        <v>81.75491146154522</v>
      </c>
      <c r="F20" s="1132">
        <v>0.5285877896220601</v>
      </c>
      <c r="G20" s="1132">
        <v>79.174183203046766</v>
      </c>
      <c r="H20" s="1132">
        <v>0.5011024253357389</v>
      </c>
      <c r="I20" s="1132">
        <v>62.463740088957614</v>
      </c>
      <c r="J20" s="1132">
        <v>0.48346548056468741</v>
      </c>
      <c r="K20" s="1132">
        <v>59.342496285289698</v>
      </c>
      <c r="L20" s="1132">
        <v>0.2786032689450223</v>
      </c>
      <c r="M20" s="1054"/>
      <c r="N20" s="1060"/>
    </row>
    <row r="21" spans="1:14" ht="12" customHeight="1" x14ac:dyDescent="0.2">
      <c r="A21" s="135"/>
      <c r="B21" s="137"/>
      <c r="C21" s="905"/>
      <c r="D21" s="1133" t="s">
        <v>373</v>
      </c>
      <c r="E21" s="1132">
        <v>64.357264741199188</v>
      </c>
      <c r="F21" s="1132">
        <v>6.6359097516273391E-2</v>
      </c>
      <c r="G21" s="1132">
        <v>57.58434150957909</v>
      </c>
      <c r="H21" s="1132">
        <v>4.1563291301123087E-2</v>
      </c>
      <c r="I21" s="1132">
        <v>56.803336591219683</v>
      </c>
      <c r="J21" s="1132">
        <v>5.3222887777122557E-2</v>
      </c>
      <c r="K21" s="1132">
        <v>59.797104526333797</v>
      </c>
      <c r="L21" s="1132">
        <v>6.4690348863440231E-2</v>
      </c>
      <c r="M21" s="1054"/>
      <c r="N21" s="1138"/>
    </row>
    <row r="22" spans="1:14" ht="12" customHeight="1" x14ac:dyDescent="0.2">
      <c r="A22" s="135"/>
      <c r="B22" s="137"/>
      <c r="D22" s="1133" t="s">
        <v>472</v>
      </c>
      <c r="E22" s="1132">
        <v>9.7204301075268802</v>
      </c>
      <c r="F22" s="1132">
        <v>0.25806451612903225</v>
      </c>
      <c r="G22" s="1132">
        <v>11.545711592836946</v>
      </c>
      <c r="H22" s="1132">
        <v>0.1767200754005655</v>
      </c>
      <c r="I22" s="1132">
        <v>10.348583877995639</v>
      </c>
      <c r="J22" s="1132">
        <v>0.54466230936819149</v>
      </c>
      <c r="K22" s="1132">
        <v>12.373530216024054</v>
      </c>
      <c r="L22" s="1132">
        <v>0.27344818156959239</v>
      </c>
      <c r="M22" s="1054"/>
      <c r="N22" s="1055"/>
    </row>
    <row r="23" spans="1:14" s="160" customFormat="1" ht="12" customHeight="1" x14ac:dyDescent="0.2">
      <c r="A23" s="158"/>
      <c r="B23" s="159"/>
      <c r="C23" s="906"/>
      <c r="D23" s="1133" t="s">
        <v>471</v>
      </c>
      <c r="E23" s="1132">
        <v>88.122605363984675</v>
      </c>
      <c r="F23" s="1132">
        <v>8.4206980758704905E-2</v>
      </c>
      <c r="G23" s="1132">
        <v>94.768702196408995</v>
      </c>
      <c r="H23" s="1132">
        <v>0.12270440508814279</v>
      </c>
      <c r="I23" s="1132">
        <v>93.378679094764109</v>
      </c>
      <c r="J23" s="1132">
        <v>4.1986816139732069E-2</v>
      </c>
      <c r="K23" s="1132">
        <v>101.37911394979872</v>
      </c>
      <c r="L23" s="1132">
        <v>0</v>
      </c>
      <c r="M23" s="1054"/>
      <c r="N23" s="1055"/>
    </row>
    <row r="24" spans="1:14" s="160" customFormat="1" ht="12" customHeight="1" x14ac:dyDescent="0.2">
      <c r="A24" s="158"/>
      <c r="B24" s="159"/>
      <c r="C24" s="906"/>
      <c r="D24" s="1133" t="s">
        <v>375</v>
      </c>
      <c r="E24" s="1132">
        <v>46.297206923682353</v>
      </c>
      <c r="F24" s="1132">
        <v>0.12908143194335225</v>
      </c>
      <c r="G24" s="1132">
        <v>44.587531195908127</v>
      </c>
      <c r="H24" s="1132">
        <v>0.12290590528734198</v>
      </c>
      <c r="I24" s="1132">
        <v>40.456463605026478</v>
      </c>
      <c r="J24" s="1132">
        <v>0.10047454902385063</v>
      </c>
      <c r="K24" s="1132">
        <v>45.434636746561516</v>
      </c>
      <c r="L24" s="1132">
        <v>0.10250866664181697</v>
      </c>
      <c r="M24" s="1054"/>
      <c r="N24" s="1055"/>
    </row>
    <row r="25" spans="1:14" s="160" customFormat="1" ht="12" customHeight="1" x14ac:dyDescent="0.2">
      <c r="A25" s="158"/>
      <c r="B25" s="159"/>
      <c r="C25" s="906"/>
      <c r="D25" s="1133" t="s">
        <v>470</v>
      </c>
      <c r="E25" s="1132">
        <v>27.943150567735699</v>
      </c>
      <c r="F25" s="1132">
        <v>1.9403740688409277E-2</v>
      </c>
      <c r="G25" s="1132">
        <v>27.156699413809047</v>
      </c>
      <c r="H25" s="1132">
        <v>1.9474782811910812E-2</v>
      </c>
      <c r="I25" s="1132">
        <v>25.78833326405837</v>
      </c>
      <c r="J25" s="1132">
        <v>9.0358560841129892E-3</v>
      </c>
      <c r="K25" s="1132">
        <v>28.019848988405844</v>
      </c>
      <c r="L25" s="1132">
        <v>1.9144471842310641E-2</v>
      </c>
      <c r="M25" s="1054"/>
      <c r="N25" s="1055"/>
    </row>
    <row r="26" spans="1:14" s="1042" customFormat="1" ht="12" customHeight="1" x14ac:dyDescent="0.2">
      <c r="A26" s="135"/>
      <c r="B26" s="137"/>
      <c r="C26" s="905"/>
      <c r="D26" s="1133" t="s">
        <v>377</v>
      </c>
      <c r="E26" s="1132">
        <v>48.504983388704289</v>
      </c>
      <c r="F26" s="1132">
        <v>0.15227021040974525</v>
      </c>
      <c r="G26" s="1132">
        <v>43.831308835919643</v>
      </c>
      <c r="H26" s="1132">
        <v>0.10614514021109638</v>
      </c>
      <c r="I26" s="1132">
        <v>43.567855997488891</v>
      </c>
      <c r="J26" s="1132">
        <v>6.8234700074375862E-2</v>
      </c>
      <c r="K26" s="1132">
        <v>52.450287295809261</v>
      </c>
      <c r="L26" s="1132">
        <v>0.12785415601215344</v>
      </c>
      <c r="M26" s="1054"/>
      <c r="N26" s="1055"/>
    </row>
    <row r="27" spans="1:14" s="1042" customFormat="1" ht="12" customHeight="1" x14ac:dyDescent="0.2">
      <c r="A27" s="135"/>
      <c r="B27" s="137"/>
      <c r="C27" s="905"/>
      <c r="D27" s="1133" t="s">
        <v>378</v>
      </c>
      <c r="E27" s="1132">
        <v>21.847494943169565</v>
      </c>
      <c r="F27" s="1132">
        <v>4.9698578123679804E-3</v>
      </c>
      <c r="G27" s="1132">
        <v>19.2079623412641</v>
      </c>
      <c r="H27" s="1132">
        <v>4.5613779010363646E-3</v>
      </c>
      <c r="I27" s="1132">
        <v>20.060246800489743</v>
      </c>
      <c r="J27" s="1132">
        <v>4.4040058837518771E-3</v>
      </c>
      <c r="K27" s="1132">
        <v>20.766982652029018</v>
      </c>
      <c r="L27" s="1132">
        <v>4.6835775038405747E-3</v>
      </c>
      <c r="M27" s="1054"/>
      <c r="N27" s="1055"/>
    </row>
    <row r="28" spans="1:14" s="1042" customFormat="1" ht="12" customHeight="1" x14ac:dyDescent="0.2">
      <c r="A28" s="135"/>
      <c r="B28" s="137"/>
      <c r="C28" s="905"/>
      <c r="D28" s="1133" t="s">
        <v>469</v>
      </c>
      <c r="E28" s="1132">
        <v>6.5227447956823292</v>
      </c>
      <c r="F28" s="1132">
        <v>0</v>
      </c>
      <c r="G28" s="1132">
        <v>6.1571370757934822</v>
      </c>
      <c r="H28" s="1132">
        <v>1.4453373417355591E-2</v>
      </c>
      <c r="I28" s="1132">
        <v>6.841387824387211</v>
      </c>
      <c r="J28" s="1132">
        <v>0</v>
      </c>
      <c r="K28" s="1132">
        <v>7.448528756414019</v>
      </c>
      <c r="L28" s="1132">
        <v>0</v>
      </c>
      <c r="M28" s="1054"/>
      <c r="N28" s="1055"/>
    </row>
    <row r="29" spans="1:14" s="1042" customFormat="1" ht="12" customHeight="1" x14ac:dyDescent="0.2">
      <c r="A29" s="135"/>
      <c r="B29" s="137"/>
      <c r="C29" s="905"/>
      <c r="D29" s="1133" t="s">
        <v>379</v>
      </c>
      <c r="E29" s="1132">
        <v>4.5701518305997206</v>
      </c>
      <c r="F29" s="1132">
        <v>0</v>
      </c>
      <c r="G29" s="1132">
        <v>4.6750409612233703</v>
      </c>
      <c r="H29" s="1132">
        <v>0</v>
      </c>
      <c r="I29" s="1132">
        <v>5.1516561326267647</v>
      </c>
      <c r="J29" s="1132">
        <v>0</v>
      </c>
      <c r="K29" s="1132">
        <v>5.0847457627118668</v>
      </c>
      <c r="L29" s="1132">
        <v>1.1150758251561107E-2</v>
      </c>
      <c r="M29" s="1054"/>
      <c r="N29" s="1055"/>
    </row>
    <row r="30" spans="1:14" s="1042" customFormat="1" ht="12" customHeight="1" x14ac:dyDescent="0.2">
      <c r="A30" s="135"/>
      <c r="B30" s="137"/>
      <c r="C30" s="905"/>
      <c r="D30" s="1133" t="s">
        <v>380</v>
      </c>
      <c r="E30" s="1132">
        <v>7.8321678321678307</v>
      </c>
      <c r="F30" s="1132">
        <v>3.9960039960040009E-2</v>
      </c>
      <c r="G30" s="1132">
        <v>8.614734446747125</v>
      </c>
      <c r="H30" s="1132">
        <v>4.0635539843146821E-2</v>
      </c>
      <c r="I30" s="1132">
        <v>11.264985531211231</v>
      </c>
      <c r="J30" s="1132">
        <v>5.1674245556014804E-2</v>
      </c>
      <c r="K30" s="1132">
        <v>10.252133817325607</v>
      </c>
      <c r="L30" s="1132">
        <v>0</v>
      </c>
      <c r="M30" s="1054"/>
      <c r="N30" s="1055"/>
    </row>
    <row r="31" spans="1:14" s="1042" customFormat="1" ht="12" customHeight="1" x14ac:dyDescent="0.2">
      <c r="A31" s="135"/>
      <c r="B31" s="137"/>
      <c r="C31" s="905"/>
      <c r="D31" s="1133" t="s">
        <v>468</v>
      </c>
      <c r="E31" s="1132">
        <v>10.553332173307769</v>
      </c>
      <c r="F31" s="1132">
        <v>6.0901339829476007E-2</v>
      </c>
      <c r="G31" s="1132">
        <v>8.102487931674677</v>
      </c>
      <c r="H31" s="1132">
        <v>7.4266617155588242E-3</v>
      </c>
      <c r="I31" s="1132">
        <v>8.1517082683944206</v>
      </c>
      <c r="J31" s="1132">
        <v>3.2639472546123795E-2</v>
      </c>
      <c r="K31" s="1132">
        <v>8.1022321334945957</v>
      </c>
      <c r="L31" s="1132">
        <v>3.4953546736387404E-2</v>
      </c>
      <c r="M31" s="1054"/>
      <c r="N31" s="1055"/>
    </row>
    <row r="32" spans="1:14" s="1042" customFormat="1" ht="12" customHeight="1" x14ac:dyDescent="0.2">
      <c r="A32" s="135"/>
      <c r="B32" s="137"/>
      <c r="C32" s="905"/>
      <c r="D32" s="1133" t="s">
        <v>467</v>
      </c>
      <c r="E32" s="1132">
        <v>38.272490968633001</v>
      </c>
      <c r="F32" s="1132">
        <v>3.6185777783138647E-2</v>
      </c>
      <c r="G32" s="1132">
        <v>38.680180453561299</v>
      </c>
      <c r="H32" s="1132">
        <v>1.3486813268326809E-2</v>
      </c>
      <c r="I32" s="1132">
        <v>28.642507369453153</v>
      </c>
      <c r="J32" s="1132">
        <v>3.6317634027201784E-2</v>
      </c>
      <c r="K32" s="1132">
        <v>32.111229286410861</v>
      </c>
      <c r="L32" s="1132">
        <v>3.3064591679846454E-2</v>
      </c>
      <c r="M32" s="1054"/>
      <c r="N32" s="1055"/>
    </row>
    <row r="33" spans="1:14" s="1042" customFormat="1" ht="12" customHeight="1" x14ac:dyDescent="0.2">
      <c r="A33" s="135"/>
      <c r="B33" s="137"/>
      <c r="C33" s="905"/>
      <c r="D33" s="1133" t="s">
        <v>466</v>
      </c>
      <c r="E33" s="1132">
        <v>35.800324948176396</v>
      </c>
      <c r="F33" s="1132">
        <v>0</v>
      </c>
      <c r="G33" s="1132">
        <v>33.126543395771868</v>
      </c>
      <c r="H33" s="1132">
        <v>6.0230078901403403E-2</v>
      </c>
      <c r="I33" s="1132">
        <v>33.139246778989097</v>
      </c>
      <c r="J33" s="1132">
        <v>0</v>
      </c>
      <c r="K33" s="1132">
        <v>36.244143675169212</v>
      </c>
      <c r="L33" s="1132">
        <v>6.5070275897969876E-2</v>
      </c>
      <c r="M33" s="1054"/>
      <c r="N33" s="1055"/>
    </row>
    <row r="34" spans="1:14" s="1042" customFormat="1" ht="12" customHeight="1" x14ac:dyDescent="0.2">
      <c r="A34" s="135"/>
      <c r="B34" s="137"/>
      <c r="C34" s="905"/>
      <c r="D34" s="1133" t="s">
        <v>381</v>
      </c>
      <c r="E34" s="1132">
        <v>11.544190665342567</v>
      </c>
      <c r="F34" s="1132">
        <v>0</v>
      </c>
      <c r="G34" s="1132">
        <v>9.7374787744000404</v>
      </c>
      <c r="H34" s="1132">
        <v>0</v>
      </c>
      <c r="I34" s="1132">
        <v>11.918032786885185</v>
      </c>
      <c r="J34" s="1132">
        <v>1.6393442622950737E-2</v>
      </c>
      <c r="K34" s="1132">
        <v>11.386986301369857</v>
      </c>
      <c r="L34" s="1132">
        <v>0</v>
      </c>
      <c r="M34" s="1054"/>
      <c r="N34" s="1055"/>
    </row>
    <row r="35" spans="1:14" s="1042" customFormat="1" ht="12" customHeight="1" x14ac:dyDescent="0.2">
      <c r="A35" s="135"/>
      <c r="B35" s="137"/>
      <c r="C35" s="905"/>
      <c r="D35" s="1133" t="s">
        <v>465</v>
      </c>
      <c r="E35" s="1132">
        <v>36.698548760695125</v>
      </c>
      <c r="F35" s="1132">
        <v>3.9393032160471462E-3</v>
      </c>
      <c r="G35" s="1132">
        <v>31.988643866367219</v>
      </c>
      <c r="H35" s="1132">
        <v>3.6680018193288901E-3</v>
      </c>
      <c r="I35" s="1132">
        <v>37.520946062140318</v>
      </c>
      <c r="J35" s="1132">
        <v>1.5996992565397709E-2</v>
      </c>
      <c r="K35" s="1132">
        <v>39.579836072406835</v>
      </c>
      <c r="L35" s="1132">
        <v>1.8946786056681108E-2</v>
      </c>
      <c r="M35" s="1054"/>
      <c r="N35" s="1055"/>
    </row>
    <row r="36" spans="1:14" s="1042" customFormat="1" ht="12" customHeight="1" x14ac:dyDescent="0.2">
      <c r="A36" s="135"/>
      <c r="B36" s="137"/>
      <c r="C36" s="905"/>
      <c r="D36" s="1133" t="s">
        <v>464</v>
      </c>
      <c r="E36" s="1132">
        <v>25.959494237439813</v>
      </c>
      <c r="F36" s="1132">
        <v>0</v>
      </c>
      <c r="G36" s="1132">
        <v>25.955470889391652</v>
      </c>
      <c r="H36" s="1132">
        <v>0</v>
      </c>
      <c r="I36" s="1132">
        <v>28.103526313623878</v>
      </c>
      <c r="J36" s="1132">
        <v>8.2294366950582371E-2</v>
      </c>
      <c r="K36" s="1132">
        <v>27.644461508926863</v>
      </c>
      <c r="L36" s="1132">
        <v>0</v>
      </c>
      <c r="M36" s="1054"/>
      <c r="N36" s="1055"/>
    </row>
    <row r="37" spans="1:14" s="1042" customFormat="1" ht="12" customHeight="1" x14ac:dyDescent="0.2">
      <c r="A37" s="135"/>
      <c r="B37" s="137"/>
      <c r="C37" s="905"/>
      <c r="D37" s="1133" t="s">
        <v>383</v>
      </c>
      <c r="E37" s="1132">
        <v>12.605378294739122</v>
      </c>
      <c r="F37" s="1132">
        <v>0</v>
      </c>
      <c r="G37" s="1132">
        <v>14.428209413921419</v>
      </c>
      <c r="H37" s="1132">
        <v>1.0783415107564587E-2</v>
      </c>
      <c r="I37" s="1132">
        <v>13.16008893829903</v>
      </c>
      <c r="J37" s="1132">
        <v>2.7793218454697021E-2</v>
      </c>
      <c r="K37" s="1132">
        <v>10.413653456754451</v>
      </c>
      <c r="L37" s="1132">
        <v>1.1570726063060501E-2</v>
      </c>
      <c r="M37" s="1054"/>
      <c r="N37" s="1055"/>
    </row>
    <row r="38" spans="1:14" s="1042" customFormat="1" ht="12" customHeight="1" x14ac:dyDescent="0.2">
      <c r="A38" s="135"/>
      <c r="B38" s="137"/>
      <c r="C38" s="905"/>
      <c r="D38" s="1133" t="s">
        <v>463</v>
      </c>
      <c r="E38" s="1132">
        <v>0</v>
      </c>
      <c r="F38" s="1132">
        <v>0</v>
      </c>
      <c r="G38" s="1132">
        <v>0</v>
      </c>
      <c r="H38" s="1132">
        <v>0</v>
      </c>
      <c r="I38" s="1132">
        <v>0</v>
      </c>
      <c r="J38" s="1132">
        <v>0</v>
      </c>
      <c r="K38" s="1132">
        <v>0</v>
      </c>
      <c r="L38" s="1132">
        <v>0</v>
      </c>
      <c r="M38" s="1054"/>
      <c r="N38" s="1055"/>
    </row>
    <row r="39" spans="1:14" s="1042" customFormat="1" ht="12" customHeight="1" x14ac:dyDescent="0.2">
      <c r="A39" s="135"/>
      <c r="B39" s="137"/>
      <c r="C39" s="905"/>
      <c r="D39" s="1133" t="s">
        <v>462</v>
      </c>
      <c r="E39" s="1132">
        <v>0</v>
      </c>
      <c r="F39" s="1132">
        <v>0</v>
      </c>
      <c r="G39" s="1132">
        <v>0</v>
      </c>
      <c r="H39" s="1132">
        <v>0</v>
      </c>
      <c r="I39" s="1132">
        <v>19.6078431372549</v>
      </c>
      <c r="J39" s="1132">
        <v>0</v>
      </c>
      <c r="K39" s="1132">
        <v>12.987012987012989</v>
      </c>
      <c r="L39" s="1132">
        <v>0</v>
      </c>
      <c r="M39" s="1054"/>
      <c r="N39" s="1055"/>
    </row>
    <row r="40" spans="1:14" s="1042" customFormat="1" ht="16.5" customHeight="1" thickBot="1" x14ac:dyDescent="0.25">
      <c r="A40" s="135"/>
      <c r="B40" s="137"/>
      <c r="C40" s="905"/>
      <c r="D40" s="1133"/>
      <c r="E40" s="1135"/>
      <c r="F40" s="1135"/>
      <c r="G40" s="1135"/>
      <c r="H40" s="1135"/>
      <c r="I40" s="1135"/>
      <c r="J40" s="1135"/>
      <c r="K40" s="1135"/>
      <c r="L40" s="1135"/>
      <c r="M40" s="1054"/>
      <c r="N40" s="1055"/>
    </row>
    <row r="41" spans="1:14" s="141" customFormat="1" ht="13.5" customHeight="1" thickBot="1" x14ac:dyDescent="0.25">
      <c r="A41" s="139"/>
      <c r="B41" s="140"/>
      <c r="C41" s="1521" t="s">
        <v>461</v>
      </c>
      <c r="D41" s="1522"/>
      <c r="E41" s="1522"/>
      <c r="F41" s="1522"/>
      <c r="G41" s="1522"/>
      <c r="H41" s="1522"/>
      <c r="I41" s="1522"/>
      <c r="J41" s="1522"/>
      <c r="K41" s="1522"/>
      <c r="L41" s="1523"/>
      <c r="M41" s="470"/>
      <c r="N41" s="1050"/>
    </row>
    <row r="42" spans="1:14" ht="4.5" customHeight="1" x14ac:dyDescent="0.2">
      <c r="A42" s="135"/>
      <c r="B42" s="137"/>
      <c r="C42" s="143"/>
      <c r="D42" s="143"/>
      <c r="E42" s="414"/>
      <c r="F42" s="414"/>
      <c r="G42" s="414"/>
      <c r="H42" s="414"/>
      <c r="I42" s="414"/>
      <c r="J42" s="414"/>
      <c r="K42" s="414"/>
      <c r="L42" s="414"/>
      <c r="M42" s="470"/>
      <c r="N42" s="1050"/>
    </row>
    <row r="43" spans="1:14" ht="13.5" customHeight="1" x14ac:dyDescent="0.2">
      <c r="A43" s="135"/>
      <c r="B43" s="137"/>
      <c r="C43" s="1531"/>
      <c r="D43" s="1531"/>
      <c r="E43" s="1532">
        <v>2010</v>
      </c>
      <c r="F43" s="1532"/>
      <c r="G43" s="1532">
        <v>2011</v>
      </c>
      <c r="H43" s="1532"/>
      <c r="I43" s="1532">
        <v>2012</v>
      </c>
      <c r="J43" s="1532"/>
      <c r="K43" s="1532">
        <v>2013</v>
      </c>
      <c r="L43" s="1532"/>
      <c r="M43" s="1054"/>
      <c r="N43" s="1055"/>
    </row>
    <row r="44" spans="1:14" ht="25.5" customHeight="1" x14ac:dyDescent="0.2">
      <c r="A44" s="135"/>
      <c r="B44" s="137"/>
      <c r="C44" s="1137"/>
      <c r="D44" s="1137"/>
      <c r="E44" s="1136" t="s">
        <v>68</v>
      </c>
      <c r="F44" s="1136" t="s">
        <v>450</v>
      </c>
      <c r="G44" s="1136" t="s">
        <v>68</v>
      </c>
      <c r="H44" s="1136" t="s">
        <v>450</v>
      </c>
      <c r="I44" s="1136" t="s">
        <v>68</v>
      </c>
      <c r="J44" s="1136" t="s">
        <v>450</v>
      </c>
      <c r="K44" s="1136" t="s">
        <v>68</v>
      </c>
      <c r="L44" s="1136" t="s">
        <v>450</v>
      </c>
      <c r="M44" s="1054"/>
      <c r="N44" s="1055"/>
    </row>
    <row r="45" spans="1:14" s="1059" customFormat="1" ht="18.75" customHeight="1" x14ac:dyDescent="0.2">
      <c r="A45" s="1056"/>
      <c r="B45" s="1057"/>
      <c r="C45" s="1464" t="s">
        <v>68</v>
      </c>
      <c r="D45" s="1464"/>
      <c r="E45" s="1135">
        <v>37.722991682033538</v>
      </c>
      <c r="F45" s="1135">
        <v>5.1534617334572957E-2</v>
      </c>
      <c r="G45" s="1135">
        <v>34.264391040797669</v>
      </c>
      <c r="H45" s="1135">
        <v>4.0582950002149662E-2</v>
      </c>
      <c r="I45" s="1135">
        <v>33.597446623964863</v>
      </c>
      <c r="J45" s="1135">
        <v>4.2727175943744602E-2</v>
      </c>
      <c r="K45" s="1135">
        <v>35.523302580974473</v>
      </c>
      <c r="L45" s="1135">
        <v>4.4185464503317513E-2</v>
      </c>
      <c r="M45" s="1058"/>
    </row>
    <row r="46" spans="1:14" s="1042" customFormat="1" ht="12" customHeight="1" x14ac:dyDescent="0.2">
      <c r="A46" s="135"/>
      <c r="B46" s="137"/>
      <c r="C46" s="1134" t="s">
        <v>62</v>
      </c>
      <c r="D46" s="1133"/>
      <c r="E46" s="1132">
        <v>59.956408332440311</v>
      </c>
      <c r="F46" s="1132">
        <v>6.6995390717118825E-2</v>
      </c>
      <c r="G46" s="1132">
        <v>58.2348224940337</v>
      </c>
      <c r="H46" s="1132">
        <v>4.1952565632458576E-2</v>
      </c>
      <c r="I46" s="1132">
        <v>58.033671213936202</v>
      </c>
      <c r="J46" s="1132">
        <v>2.9211579470102129E-2</v>
      </c>
      <c r="K46" s="1132">
        <v>61.085617074809655</v>
      </c>
      <c r="L46" s="1132">
        <v>7.1478606453088969E-2</v>
      </c>
      <c r="M46" s="1054"/>
      <c r="N46" s="1055"/>
    </row>
    <row r="47" spans="1:14" s="1042" customFormat="1" ht="12" customHeight="1" x14ac:dyDescent="0.2">
      <c r="A47" s="135"/>
      <c r="B47" s="137"/>
      <c r="C47" s="1134" t="s">
        <v>55</v>
      </c>
      <c r="D47" s="1133"/>
      <c r="E47" s="1132">
        <v>14.230598950098038</v>
      </c>
      <c r="F47" s="1132">
        <v>6.3247106444880172E-2</v>
      </c>
      <c r="G47" s="1132">
        <v>12.119984958491219</v>
      </c>
      <c r="H47" s="1132">
        <v>2.8925978421220095E-2</v>
      </c>
      <c r="I47" s="1132">
        <v>8.7577323016207327</v>
      </c>
      <c r="J47" s="1132">
        <v>0</v>
      </c>
      <c r="K47" s="1132">
        <v>13.110068656994642</v>
      </c>
      <c r="L47" s="1132">
        <v>3.1066513405200578E-2</v>
      </c>
      <c r="M47" s="1054"/>
      <c r="N47" s="1055"/>
    </row>
    <row r="48" spans="1:14" s="1042" customFormat="1" ht="12" customHeight="1" x14ac:dyDescent="0.2">
      <c r="A48" s="135"/>
      <c r="B48" s="137"/>
      <c r="C48" s="1134" t="s">
        <v>64</v>
      </c>
      <c r="D48" s="1133"/>
      <c r="E48" s="1132">
        <v>44.4332001166363</v>
      </c>
      <c r="F48" s="1132">
        <v>7.2897548927120012E-2</v>
      </c>
      <c r="G48" s="1132">
        <v>39.496734506058317</v>
      </c>
      <c r="H48" s="1132">
        <v>3.6328115539553098E-2</v>
      </c>
      <c r="I48" s="1132">
        <v>35.885391403504386</v>
      </c>
      <c r="J48" s="1132">
        <v>2.552909039850915E-2</v>
      </c>
      <c r="K48" s="1132">
        <v>38.592191989183839</v>
      </c>
      <c r="L48" s="1132">
        <v>2.5350684468480746E-2</v>
      </c>
      <c r="M48" s="1054"/>
      <c r="N48" s="1055"/>
    </row>
    <row r="49" spans="1:14" s="1042" customFormat="1" ht="12" customHeight="1" x14ac:dyDescent="0.2">
      <c r="A49" s="135"/>
      <c r="B49" s="137"/>
      <c r="C49" s="1134" t="s">
        <v>66</v>
      </c>
      <c r="D49" s="1133"/>
      <c r="E49" s="1132">
        <v>22.902990517870176</v>
      </c>
      <c r="F49" s="1132">
        <v>4.8626306831996147E-2</v>
      </c>
      <c r="G49" s="1132">
        <v>19.300766283524922</v>
      </c>
      <c r="H49" s="1132">
        <v>4.7892720306513481E-2</v>
      </c>
      <c r="I49" s="1132">
        <v>15.187687306344248</v>
      </c>
      <c r="J49" s="1132">
        <v>5.0794940823893832E-2</v>
      </c>
      <c r="K49" s="1132">
        <v>18.30053338237995</v>
      </c>
      <c r="L49" s="1132">
        <v>4.5981239654220976E-2</v>
      </c>
      <c r="M49" s="1054"/>
      <c r="N49" s="1055"/>
    </row>
    <row r="50" spans="1:14" s="1042" customFormat="1" ht="12" customHeight="1" x14ac:dyDescent="0.2">
      <c r="A50" s="135"/>
      <c r="B50" s="137"/>
      <c r="C50" s="1134" t="s">
        <v>75</v>
      </c>
      <c r="D50" s="1133"/>
      <c r="E50" s="1132">
        <v>22.982508447624696</v>
      </c>
      <c r="F50" s="1132">
        <v>4.9691910157026335E-2</v>
      </c>
      <c r="G50" s="1132">
        <v>22.582445695148575</v>
      </c>
      <c r="H50" s="1132">
        <v>2.3256895669565996E-2</v>
      </c>
      <c r="I50" s="1132">
        <v>18.771049718551961</v>
      </c>
      <c r="J50" s="1132">
        <v>9.4208530582443925E-2</v>
      </c>
      <c r="K50" s="1132">
        <v>20.785724704623892</v>
      </c>
      <c r="L50" s="1132">
        <v>4.862157825643016E-2</v>
      </c>
      <c r="M50" s="1054"/>
      <c r="N50" s="1055"/>
    </row>
    <row r="51" spans="1:14" s="1042" customFormat="1" ht="12" customHeight="1" x14ac:dyDescent="0.2">
      <c r="A51" s="135"/>
      <c r="B51" s="137"/>
      <c r="C51" s="1134" t="s">
        <v>61</v>
      </c>
      <c r="D51" s="1133"/>
      <c r="E51" s="1132">
        <v>36.926772768221177</v>
      </c>
      <c r="F51" s="1132">
        <v>7.7216764617562772E-2</v>
      </c>
      <c r="G51" s="1132">
        <v>33.548121526843374</v>
      </c>
      <c r="H51" s="1132">
        <v>5.5412187514842712E-2</v>
      </c>
      <c r="I51" s="1132">
        <v>34.135044290850686</v>
      </c>
      <c r="J51" s="1132">
        <v>4.5056816645790254E-2</v>
      </c>
      <c r="K51" s="1132">
        <v>36.678695868590985</v>
      </c>
      <c r="L51" s="1132">
        <v>6.2220009955201064E-2</v>
      </c>
      <c r="M51" s="1054"/>
      <c r="N51" s="1055"/>
    </row>
    <row r="52" spans="1:14" s="1042" customFormat="1" ht="12" customHeight="1" x14ac:dyDescent="0.2">
      <c r="A52" s="135"/>
      <c r="B52" s="137"/>
      <c r="C52" s="1134" t="s">
        <v>56</v>
      </c>
      <c r="D52" s="1133"/>
      <c r="E52" s="1132">
        <v>23.236051730089994</v>
      </c>
      <c r="F52" s="1132">
        <v>0</v>
      </c>
      <c r="G52" s="1132">
        <v>24.193328423751502</v>
      </c>
      <c r="H52" s="1132">
        <v>8.1826364454627404E-2</v>
      </c>
      <c r="I52" s="1132">
        <v>17.851403862447757</v>
      </c>
      <c r="J52" s="1132">
        <v>5.8433400531743909E-2</v>
      </c>
      <c r="K52" s="1132">
        <v>19.805166310739232</v>
      </c>
      <c r="L52" s="1132">
        <v>5.8508615393616639E-2</v>
      </c>
      <c r="M52" s="1054"/>
      <c r="N52" s="1055"/>
    </row>
    <row r="53" spans="1:14" s="1042" customFormat="1" ht="12" customHeight="1" x14ac:dyDescent="0.2">
      <c r="A53" s="135"/>
      <c r="B53" s="137"/>
      <c r="C53" s="1134" t="s">
        <v>74</v>
      </c>
      <c r="D53" s="1133"/>
      <c r="E53" s="1132">
        <v>22.135178726075484</v>
      </c>
      <c r="F53" s="1132">
        <v>8.7396613778474616E-2</v>
      </c>
      <c r="G53" s="1132">
        <v>19.706556001542044</v>
      </c>
      <c r="H53" s="1132">
        <v>5.2913652478248627E-2</v>
      </c>
      <c r="I53" s="1132">
        <v>20.96620298297589</v>
      </c>
      <c r="J53" s="1132">
        <v>8.369741709770815E-3</v>
      </c>
      <c r="K53" s="1132">
        <v>22.41673954380251</v>
      </c>
      <c r="L53" s="1132">
        <v>8.0231709176100657E-3</v>
      </c>
      <c r="M53" s="1054"/>
      <c r="N53" s="1055"/>
    </row>
    <row r="54" spans="1:14" s="1042" customFormat="1" ht="12" customHeight="1" x14ac:dyDescent="0.2">
      <c r="A54" s="135"/>
      <c r="B54" s="137"/>
      <c r="C54" s="1134" t="s">
        <v>76</v>
      </c>
      <c r="D54" s="1133"/>
      <c r="E54" s="1132">
        <v>17.111735769501077</v>
      </c>
      <c r="F54" s="1132">
        <v>7.0274068868587544E-2</v>
      </c>
      <c r="G54" s="1132">
        <v>15.7046566530947</v>
      </c>
      <c r="H54" s="1132">
        <v>3.4214938242036384E-2</v>
      </c>
      <c r="I54" s="1132">
        <v>16.770394663287703</v>
      </c>
      <c r="J54" s="1132">
        <v>0</v>
      </c>
      <c r="K54" s="1132">
        <v>18.057872216984578</v>
      </c>
      <c r="L54" s="1132">
        <v>0.10878236275291915</v>
      </c>
      <c r="M54" s="1054"/>
      <c r="N54" s="1055"/>
    </row>
    <row r="55" spans="1:14" s="1042" customFormat="1" ht="12" customHeight="1" x14ac:dyDescent="0.2">
      <c r="A55" s="135"/>
      <c r="B55" s="137"/>
      <c r="C55" s="1134" t="s">
        <v>60</v>
      </c>
      <c r="D55" s="1133"/>
      <c r="E55" s="1132">
        <v>53.419056648494376</v>
      </c>
      <c r="F55" s="1132">
        <v>8.1476653235362878E-2</v>
      </c>
      <c r="G55" s="1132">
        <v>42.725353764365416</v>
      </c>
      <c r="H55" s="1132">
        <v>5.2119980194407514E-2</v>
      </c>
      <c r="I55" s="1132">
        <v>50.525082959203417</v>
      </c>
      <c r="J55" s="1132">
        <v>9.36951005270346E-2</v>
      </c>
      <c r="K55" s="1132">
        <v>51.935795844512469</v>
      </c>
      <c r="L55" s="1132">
        <v>7.0194047544768268E-2</v>
      </c>
      <c r="M55" s="1054"/>
      <c r="N55" s="1055"/>
    </row>
    <row r="56" spans="1:14" s="1042" customFormat="1" ht="12" customHeight="1" x14ac:dyDescent="0.2">
      <c r="A56" s="135"/>
      <c r="B56" s="137"/>
      <c r="C56" s="1134" t="s">
        <v>59</v>
      </c>
      <c r="D56" s="1133"/>
      <c r="E56" s="1132">
        <v>29.603598807750821</v>
      </c>
      <c r="F56" s="1132">
        <v>3.716785723706114E-2</v>
      </c>
      <c r="G56" s="1132">
        <v>25.454197223329007</v>
      </c>
      <c r="H56" s="1132">
        <v>2.4827595991170848E-2</v>
      </c>
      <c r="I56" s="1132">
        <v>25.680912477652413</v>
      </c>
      <c r="J56" s="1132">
        <v>1.9975430220828313E-2</v>
      </c>
      <c r="K56" s="1132">
        <v>27.743311385414508</v>
      </c>
      <c r="L56" s="1132">
        <v>2.3934022717166541E-2</v>
      </c>
      <c r="M56" s="1054"/>
      <c r="N56" s="1055"/>
    </row>
    <row r="57" spans="1:14" s="1042" customFormat="1" ht="12" customHeight="1" x14ac:dyDescent="0.2">
      <c r="A57" s="135"/>
      <c r="B57" s="137"/>
      <c r="C57" s="1134" t="s">
        <v>57</v>
      </c>
      <c r="D57" s="1133"/>
      <c r="E57" s="1132">
        <v>15.22253470827196</v>
      </c>
      <c r="F57" s="1132">
        <v>0</v>
      </c>
      <c r="G57" s="1132">
        <v>16.760605161673084</v>
      </c>
      <c r="H57" s="1132">
        <v>4.9441313161277534E-2</v>
      </c>
      <c r="I57" s="1132">
        <v>15.328044951247721</v>
      </c>
      <c r="J57" s="1132">
        <v>0.12394645513138318</v>
      </c>
      <c r="K57" s="1132">
        <v>16.671599092433684</v>
      </c>
      <c r="L57" s="1132">
        <v>9.8648515339844284E-2</v>
      </c>
      <c r="M57" s="1054"/>
      <c r="N57" s="1055"/>
    </row>
    <row r="58" spans="1:14" s="1042" customFormat="1" ht="12" customHeight="1" x14ac:dyDescent="0.2">
      <c r="A58" s="135"/>
      <c r="B58" s="137"/>
      <c r="C58" s="1134" t="s">
        <v>63</v>
      </c>
      <c r="D58" s="1133"/>
      <c r="E58" s="1132">
        <v>44.919968812644967</v>
      </c>
      <c r="F58" s="1132">
        <v>4.3618678245002457E-2</v>
      </c>
      <c r="G58" s="1132">
        <v>41.916440843438529</v>
      </c>
      <c r="H58" s="1132">
        <v>4.5620854204874439E-2</v>
      </c>
      <c r="I58" s="1132">
        <v>38.207284246016563</v>
      </c>
      <c r="J58" s="1132">
        <v>5.0981565066072008E-2</v>
      </c>
      <c r="K58" s="1132">
        <v>40.088269063018387</v>
      </c>
      <c r="L58" s="1132">
        <v>3.9405831704857133E-2</v>
      </c>
      <c r="M58" s="1054"/>
      <c r="N58" s="1055"/>
    </row>
    <row r="59" spans="1:14" s="1042" customFormat="1" ht="12" customHeight="1" x14ac:dyDescent="0.2">
      <c r="A59" s="135"/>
      <c r="B59" s="137"/>
      <c r="C59" s="1134" t="s">
        <v>79</v>
      </c>
      <c r="D59" s="1133"/>
      <c r="E59" s="1132">
        <v>40.76787651379059</v>
      </c>
      <c r="F59" s="1132">
        <v>2.6674728362349368E-2</v>
      </c>
      <c r="G59" s="1132">
        <v>39.43480566709583</v>
      </c>
      <c r="H59" s="1132">
        <v>0.10417455867868761</v>
      </c>
      <c r="I59" s="1132">
        <v>35.68415642848143</v>
      </c>
      <c r="J59" s="1132">
        <v>0.11636137965809168</v>
      </c>
      <c r="K59" s="1132">
        <v>35.282027860242017</v>
      </c>
      <c r="L59" s="1132">
        <v>6.6605769962700637E-2</v>
      </c>
      <c r="M59" s="1054"/>
      <c r="N59" s="1055"/>
    </row>
    <row r="60" spans="1:14" s="1042" customFormat="1" ht="12" customHeight="1" x14ac:dyDescent="0.2">
      <c r="A60" s="135"/>
      <c r="B60" s="137"/>
      <c r="C60" s="1134" t="s">
        <v>58</v>
      </c>
      <c r="D60" s="1133"/>
      <c r="E60" s="1132">
        <v>35.458377819114766</v>
      </c>
      <c r="F60" s="1132">
        <v>4.953056035573998E-2</v>
      </c>
      <c r="G60" s="1132">
        <v>33.083867242585335</v>
      </c>
      <c r="H60" s="1132">
        <v>1.110383193239986E-2</v>
      </c>
      <c r="I60" s="1132">
        <v>36.541811846689981</v>
      </c>
      <c r="J60" s="1132">
        <v>6.2220009955201777E-3</v>
      </c>
      <c r="K60" s="1132">
        <v>34.927654724741217</v>
      </c>
      <c r="L60" s="1132">
        <v>6.8133392795203626E-2</v>
      </c>
      <c r="M60" s="1054"/>
      <c r="N60" s="1055"/>
    </row>
    <row r="61" spans="1:14" s="1042" customFormat="1" ht="12" customHeight="1" x14ac:dyDescent="0.2">
      <c r="A61" s="135"/>
      <c r="B61" s="137"/>
      <c r="C61" s="1134" t="s">
        <v>65</v>
      </c>
      <c r="D61" s="1133"/>
      <c r="E61" s="1132">
        <v>36.877106403466634</v>
      </c>
      <c r="F61" s="1132">
        <v>6.0182956186808086E-2</v>
      </c>
      <c r="G61" s="1132">
        <v>34.750697770579947</v>
      </c>
      <c r="H61" s="1132">
        <v>6.891561283208715E-2</v>
      </c>
      <c r="I61" s="1132">
        <v>34.028465135328844</v>
      </c>
      <c r="J61" s="1132">
        <v>0.11945800197958985</v>
      </c>
      <c r="K61" s="1132">
        <v>41.265044547491428</v>
      </c>
      <c r="L61" s="1132">
        <v>8.6837214956842226E-2</v>
      </c>
      <c r="M61" s="1054"/>
      <c r="N61" s="1055"/>
    </row>
    <row r="62" spans="1:14" s="1042" customFormat="1" ht="12" customHeight="1" x14ac:dyDescent="0.2">
      <c r="A62" s="135"/>
      <c r="B62" s="137"/>
      <c r="C62" s="1134" t="s">
        <v>67</v>
      </c>
      <c r="D62" s="1133"/>
      <c r="E62" s="1132">
        <v>26.678523788350422</v>
      </c>
      <c r="F62" s="1132">
        <v>0</v>
      </c>
      <c r="G62" s="1132">
        <v>26.544796168671795</v>
      </c>
      <c r="H62" s="1132">
        <v>2.9202196005139479E-2</v>
      </c>
      <c r="I62" s="1132">
        <v>25.826672935276648</v>
      </c>
      <c r="J62" s="1132">
        <v>0.21940134775113659</v>
      </c>
      <c r="K62" s="1132">
        <v>25.596816976127286</v>
      </c>
      <c r="L62" s="1132">
        <v>0</v>
      </c>
      <c r="M62" s="1054"/>
      <c r="N62" s="1055"/>
    </row>
    <row r="63" spans="1:14" s="1042" customFormat="1" ht="12" customHeight="1" x14ac:dyDescent="0.2">
      <c r="A63" s="135"/>
      <c r="B63" s="137"/>
      <c r="C63" s="1134" t="s">
        <v>77</v>
      </c>
      <c r="D63" s="1133"/>
      <c r="E63" s="1132">
        <v>37.46349496326998</v>
      </c>
      <c r="F63" s="1132">
        <v>9.0056478277091317E-2</v>
      </c>
      <c r="G63" s="1132">
        <v>37.99263567404401</v>
      </c>
      <c r="H63" s="1132">
        <v>7.8067059604200004E-2</v>
      </c>
      <c r="I63" s="1132">
        <v>39.495591887982108</v>
      </c>
      <c r="J63" s="1132">
        <v>9.5531839397330579E-2</v>
      </c>
      <c r="K63" s="1132">
        <v>37.33881426019714</v>
      </c>
      <c r="L63" s="1132">
        <v>0.12234211749736951</v>
      </c>
      <c r="M63" s="1054"/>
      <c r="N63" s="1055"/>
    </row>
    <row r="64" spans="1:14" s="1127" customFormat="1" ht="12.75" customHeight="1" x14ac:dyDescent="0.15">
      <c r="A64" s="1131"/>
      <c r="B64" s="1130"/>
      <c r="C64" s="1533" t="s">
        <v>460</v>
      </c>
      <c r="D64" s="1533"/>
      <c r="E64" s="1533"/>
      <c r="F64" s="1533"/>
      <c r="G64" s="1533"/>
      <c r="H64" s="1073"/>
      <c r="I64" s="1073"/>
      <c r="J64" s="1073"/>
      <c r="K64" s="1073"/>
      <c r="L64" s="1073"/>
      <c r="M64" s="1129"/>
      <c r="N64" s="1128"/>
    </row>
    <row r="65" spans="1:14" ht="13.5" customHeight="1" x14ac:dyDescent="0.2">
      <c r="A65" s="137"/>
      <c r="B65" s="159"/>
      <c r="C65" s="1074" t="s">
        <v>640</v>
      </c>
      <c r="D65" s="151"/>
      <c r="E65" s="151"/>
      <c r="F65" s="151"/>
      <c r="G65" s="151"/>
      <c r="H65" s="151"/>
      <c r="I65" s="151"/>
      <c r="J65" s="1061"/>
      <c r="K65" s="151"/>
      <c r="L65" s="1061"/>
      <c r="M65" s="1054"/>
      <c r="N65" s="1055"/>
    </row>
    <row r="66" spans="1:14" ht="13.5" customHeight="1" x14ac:dyDescent="0.2">
      <c r="A66" s="135"/>
      <c r="B66" s="137"/>
      <c r="C66" s="137"/>
      <c r="D66" s="137"/>
      <c r="E66" s="137"/>
      <c r="F66" s="137"/>
      <c r="G66" s="137"/>
      <c r="H66" s="1491">
        <v>42248</v>
      </c>
      <c r="I66" s="1491"/>
      <c r="J66" s="1491"/>
      <c r="K66" s="1491"/>
      <c r="L66" s="1491"/>
      <c r="M66" s="267">
        <v>17</v>
      </c>
      <c r="N66" s="1062"/>
    </row>
    <row r="68" spans="1:14" ht="4.5" customHeight="1" x14ac:dyDescent="0.2">
      <c r="M68" s="1063"/>
      <c r="N68" s="1063"/>
    </row>
  </sheetData>
  <mergeCells count="48">
    <mergeCell ref="C45:D45"/>
    <mergeCell ref="C64:G64"/>
    <mergeCell ref="H66:L66"/>
    <mergeCell ref="I6:J6"/>
    <mergeCell ref="I8:J8"/>
    <mergeCell ref="I9:J9"/>
    <mergeCell ref="I10:J10"/>
    <mergeCell ref="I11:J11"/>
    <mergeCell ref="I12:J12"/>
    <mergeCell ref="I16:J16"/>
    <mergeCell ref="C41:L41"/>
    <mergeCell ref="C43:D43"/>
    <mergeCell ref="E43:F43"/>
    <mergeCell ref="G43:H43"/>
    <mergeCell ref="K43:L43"/>
    <mergeCell ref="I43:J43"/>
    <mergeCell ref="C16:D16"/>
    <mergeCell ref="E16:F16"/>
    <mergeCell ref="G16:H16"/>
    <mergeCell ref="K16:L16"/>
    <mergeCell ref="C18:D18"/>
    <mergeCell ref="C12:D12"/>
    <mergeCell ref="E12:F12"/>
    <mergeCell ref="G12:H12"/>
    <mergeCell ref="K12:L12"/>
    <mergeCell ref="C14:L14"/>
    <mergeCell ref="E10:F10"/>
    <mergeCell ref="G10:H10"/>
    <mergeCell ref="K10:L10"/>
    <mergeCell ref="C11:D11"/>
    <mergeCell ref="E11:F11"/>
    <mergeCell ref="G11:H11"/>
    <mergeCell ref="K11:L11"/>
    <mergeCell ref="C8:D8"/>
    <mergeCell ref="E8:F8"/>
    <mergeCell ref="G8:H8"/>
    <mergeCell ref="K8:L8"/>
    <mergeCell ref="E9:F9"/>
    <mergeCell ref="G9:H9"/>
    <mergeCell ref="K9:L9"/>
    <mergeCell ref="B1:H1"/>
    <mergeCell ref="B2:D2"/>
    <mergeCell ref="E2:K2"/>
    <mergeCell ref="C4:L4"/>
    <mergeCell ref="C5:D6"/>
    <mergeCell ref="E6:F6"/>
    <mergeCell ref="G6:H6"/>
    <mergeCell ref="K6:L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20" customWidth="1"/>
    <col min="2" max="2" width="2.5703125" style="420" customWidth="1"/>
    <col min="3" max="3" width="2" style="420" customWidth="1"/>
    <col min="4" max="4" width="13.28515625" style="420" customWidth="1"/>
    <col min="5" max="5" width="6.28515625" style="420" customWidth="1"/>
    <col min="6" max="8" width="7.140625" style="420" customWidth="1"/>
    <col min="9" max="9" width="6.42578125" style="420" customWidth="1"/>
    <col min="10" max="10" width="6.5703125" style="420" customWidth="1"/>
    <col min="11" max="11" width="7.7109375" style="420" customWidth="1"/>
    <col min="12" max="12" width="28.42578125" style="420" customWidth="1"/>
    <col min="13" max="13" width="2.5703125" style="420" customWidth="1"/>
    <col min="14" max="14" width="1" style="420" customWidth="1"/>
    <col min="15" max="29" width="9.140625" style="420"/>
    <col min="30" max="30" width="15.140625" style="420" customWidth="1"/>
    <col min="31" max="34" width="6.42578125" style="420" customWidth="1"/>
    <col min="35" max="36" width="2.140625" style="420" customWidth="1"/>
    <col min="37" max="38" width="6.42578125" style="420" customWidth="1"/>
    <col min="39" max="39" width="15.140625" style="420" customWidth="1"/>
    <col min="40" max="41" width="6.42578125" style="420" customWidth="1"/>
    <col min="42" max="16384" width="9.140625" style="420"/>
  </cols>
  <sheetData>
    <row r="1" spans="1:41" ht="13.5" customHeight="1" x14ac:dyDescent="0.2">
      <c r="A1" s="415"/>
      <c r="B1" s="419"/>
      <c r="C1" s="419"/>
      <c r="D1" s="419"/>
      <c r="E1" s="419"/>
      <c r="F1" s="416"/>
      <c r="G1" s="416"/>
      <c r="H1" s="416"/>
      <c r="I1" s="416"/>
      <c r="J1" s="416"/>
      <c r="K1" s="416"/>
      <c r="L1" s="1447" t="s">
        <v>348</v>
      </c>
      <c r="M1" s="1447"/>
      <c r="N1" s="415"/>
    </row>
    <row r="2" spans="1:41" ht="6" customHeight="1" x14ac:dyDescent="0.2">
      <c r="A2" s="415"/>
      <c r="B2" s="1534"/>
      <c r="C2" s="1535"/>
      <c r="D2" s="1535"/>
      <c r="E2" s="540"/>
      <c r="F2" s="540"/>
      <c r="G2" s="540"/>
      <c r="H2" s="540"/>
      <c r="I2" s="540"/>
      <c r="J2" s="540"/>
      <c r="K2" s="540"/>
      <c r="L2" s="472"/>
      <c r="M2" s="425"/>
      <c r="N2" s="415"/>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row>
    <row r="3" spans="1:41" ht="11.25" customHeight="1" thickBot="1" x14ac:dyDescent="0.25">
      <c r="A3" s="415"/>
      <c r="B3" s="484"/>
      <c r="C3" s="425"/>
      <c r="D3" s="425"/>
      <c r="E3" s="425"/>
      <c r="F3" s="425"/>
      <c r="G3" s="425"/>
      <c r="H3" s="425"/>
      <c r="I3" s="425"/>
      <c r="J3" s="425"/>
      <c r="K3" s="425"/>
      <c r="L3" s="594" t="s">
        <v>73</v>
      </c>
      <c r="M3" s="425"/>
      <c r="N3" s="415"/>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row>
    <row r="4" spans="1:41" s="429" customFormat="1" ht="13.5" customHeight="1" thickBot="1" x14ac:dyDescent="0.25">
      <c r="A4" s="427"/>
      <c r="B4" s="588"/>
      <c r="C4" s="1536" t="s">
        <v>134</v>
      </c>
      <c r="D4" s="1537"/>
      <c r="E4" s="1537"/>
      <c r="F4" s="1537"/>
      <c r="G4" s="1537"/>
      <c r="H4" s="1537"/>
      <c r="I4" s="1537"/>
      <c r="J4" s="1537"/>
      <c r="K4" s="1537"/>
      <c r="L4" s="1538"/>
      <c r="M4" s="425"/>
      <c r="N4" s="427"/>
      <c r="O4" s="655"/>
      <c r="P4" s="655"/>
      <c r="Q4" s="655"/>
      <c r="R4" s="655"/>
      <c r="S4" s="655"/>
      <c r="T4" s="655"/>
      <c r="U4" s="655"/>
      <c r="V4" s="655"/>
      <c r="W4" s="655"/>
      <c r="X4" s="655"/>
      <c r="Y4" s="655"/>
      <c r="Z4" s="655"/>
      <c r="AA4" s="655"/>
      <c r="AB4" s="655"/>
      <c r="AC4" s="655"/>
      <c r="AD4" s="766"/>
      <c r="AE4" s="766"/>
      <c r="AF4" s="766"/>
      <c r="AG4" s="766"/>
      <c r="AH4" s="766"/>
      <c r="AI4" s="766"/>
      <c r="AJ4" s="766"/>
      <c r="AK4" s="766"/>
      <c r="AL4" s="766"/>
      <c r="AM4" s="766"/>
      <c r="AN4" s="766"/>
      <c r="AO4" s="766"/>
    </row>
    <row r="5" spans="1:41" s="772" customFormat="1" x14ac:dyDescent="0.2">
      <c r="B5" s="773"/>
      <c r="C5" s="1539" t="s">
        <v>135</v>
      </c>
      <c r="D5" s="1539"/>
      <c r="E5" s="598"/>
      <c r="F5" s="523"/>
      <c r="G5" s="523"/>
      <c r="H5" s="523"/>
      <c r="I5" s="523"/>
      <c r="J5" s="523"/>
      <c r="K5" s="523"/>
      <c r="L5" s="473"/>
      <c r="M5" s="473"/>
      <c r="N5" s="776"/>
      <c r="O5" s="774"/>
      <c r="P5" s="774"/>
      <c r="Q5" s="774"/>
      <c r="R5" s="774"/>
      <c r="S5" s="774"/>
      <c r="T5" s="774"/>
      <c r="U5" s="774"/>
      <c r="V5" s="774"/>
      <c r="W5" s="774"/>
      <c r="X5" s="774"/>
      <c r="Y5" s="774"/>
      <c r="Z5" s="774"/>
      <c r="AA5" s="774"/>
      <c r="AB5" s="774"/>
      <c r="AC5" s="774"/>
      <c r="AD5" s="775"/>
      <c r="AE5" s="775"/>
      <c r="AF5" s="775"/>
      <c r="AG5" s="775"/>
      <c r="AH5" s="775"/>
      <c r="AI5" s="775"/>
      <c r="AJ5" s="775"/>
      <c r="AK5" s="775"/>
      <c r="AL5" s="775"/>
      <c r="AM5" s="775"/>
      <c r="AO5" s="775"/>
    </row>
    <row r="6" spans="1:41" ht="13.5" customHeight="1" x14ac:dyDescent="0.2">
      <c r="A6" s="415"/>
      <c r="B6" s="484"/>
      <c r="C6" s="1539"/>
      <c r="D6" s="1539"/>
      <c r="E6" s="1542">
        <v>2015</v>
      </c>
      <c r="F6" s="1542"/>
      <c r="G6" s="1542"/>
      <c r="H6" s="1542"/>
      <c r="I6" s="1542"/>
      <c r="J6" s="1542"/>
      <c r="K6" s="1540" t="str">
        <f xml:space="preserve"> CONCATENATE("valor médio de ",J7,F6)</f>
        <v>valor médio de jun.</v>
      </c>
      <c r="L6" s="523"/>
      <c r="M6" s="473"/>
      <c r="N6" s="593"/>
      <c r="O6" s="483"/>
      <c r="P6" s="483"/>
      <c r="Q6" s="483"/>
      <c r="R6" s="483"/>
      <c r="S6" s="483"/>
      <c r="T6" s="483"/>
      <c r="U6" s="483"/>
      <c r="V6" s="483"/>
      <c r="W6" s="483"/>
      <c r="X6" s="483"/>
      <c r="Y6" s="483"/>
      <c r="Z6" s="483"/>
      <c r="AA6" s="483"/>
      <c r="AB6" s="483"/>
      <c r="AC6" s="483"/>
      <c r="AD6" s="767"/>
      <c r="AE6" s="779" t="s">
        <v>362</v>
      </c>
      <c r="AF6" s="779"/>
      <c r="AG6" s="779" t="s">
        <v>363</v>
      </c>
      <c r="AH6" s="779"/>
      <c r="AI6" s="767"/>
      <c r="AJ6" s="767"/>
      <c r="AK6" s="767"/>
      <c r="AL6" s="767"/>
      <c r="AM6" s="767"/>
      <c r="AN6" s="780" t="str">
        <f>VLOOKUP(AI8,AJ8:AK9,2,FALSE)</f>
        <v>beneficiário</v>
      </c>
      <c r="AO6" s="779"/>
    </row>
    <row r="7" spans="1:41" ht="13.5" customHeight="1" x14ac:dyDescent="0.2">
      <c r="A7" s="415"/>
      <c r="B7" s="484"/>
      <c r="C7" s="461"/>
      <c r="D7" s="461"/>
      <c r="E7" s="777" t="s">
        <v>93</v>
      </c>
      <c r="F7" s="777" t="s">
        <v>104</v>
      </c>
      <c r="G7" s="777" t="s">
        <v>103</v>
      </c>
      <c r="H7" s="777" t="s">
        <v>102</v>
      </c>
      <c r="I7" s="777" t="s">
        <v>101</v>
      </c>
      <c r="J7" s="777" t="s">
        <v>100</v>
      </c>
      <c r="K7" s="1541" t="e">
        <f xml:space="preserve"> CONCATENATE("valor médio de ",#REF!,#REF!)</f>
        <v>#REF!</v>
      </c>
      <c r="L7" s="473"/>
      <c r="M7" s="521"/>
      <c r="N7" s="593"/>
      <c r="O7" s="483"/>
      <c r="P7" s="483"/>
      <c r="Q7" s="483"/>
      <c r="R7" s="483"/>
      <c r="S7" s="483"/>
      <c r="T7" s="483"/>
      <c r="U7" s="483"/>
      <c r="V7" s="483"/>
      <c r="W7" s="483"/>
      <c r="X7" s="483"/>
      <c r="Y7" s="483"/>
      <c r="Z7" s="483"/>
      <c r="AA7" s="483"/>
      <c r="AB7" s="483"/>
      <c r="AC7" s="483"/>
      <c r="AD7" s="767"/>
      <c r="AE7" s="768" t="s">
        <v>364</v>
      </c>
      <c r="AF7" s="767" t="s">
        <v>68</v>
      </c>
      <c r="AG7" s="768" t="s">
        <v>364</v>
      </c>
      <c r="AH7" s="767" t="s">
        <v>68</v>
      </c>
      <c r="AI7" s="769"/>
      <c r="AJ7" s="767"/>
      <c r="AK7" s="767"/>
      <c r="AL7" s="767"/>
      <c r="AM7" s="767"/>
      <c r="AN7" s="768" t="s">
        <v>364</v>
      </c>
      <c r="AO7" s="767" t="s">
        <v>68</v>
      </c>
    </row>
    <row r="8" spans="1:41" s="708" customFormat="1" x14ac:dyDescent="0.2">
      <c r="A8" s="704"/>
      <c r="B8" s="705"/>
      <c r="C8" s="706" t="s">
        <v>68</v>
      </c>
      <c r="D8" s="707"/>
      <c r="E8" s="391">
        <v>90600</v>
      </c>
      <c r="F8" s="391">
        <v>91045</v>
      </c>
      <c r="G8" s="391">
        <v>90403</v>
      </c>
      <c r="H8" s="391">
        <v>92807</v>
      </c>
      <c r="I8" s="391">
        <v>93114</v>
      </c>
      <c r="J8" s="391">
        <v>92790</v>
      </c>
      <c r="K8" s="781">
        <v>215.16</v>
      </c>
      <c r="L8" s="709"/>
      <c r="M8" s="710"/>
      <c r="N8" s="704"/>
      <c r="O8" s="817"/>
      <c r="P8" s="816"/>
      <c r="Q8" s="817"/>
      <c r="R8" s="817"/>
      <c r="S8" s="711"/>
      <c r="T8" s="711"/>
      <c r="U8" s="711"/>
      <c r="V8" s="711"/>
      <c r="W8" s="711"/>
      <c r="X8" s="711"/>
      <c r="Y8" s="711"/>
      <c r="Z8" s="711"/>
      <c r="AA8" s="711"/>
      <c r="AB8" s="711"/>
      <c r="AC8" s="711"/>
      <c r="AD8" s="766" t="str">
        <f>+C9</f>
        <v>Aveiro</v>
      </c>
      <c r="AE8" s="770">
        <f>+K9</f>
        <v>215.96609400324101</v>
      </c>
      <c r="AF8" s="770">
        <f>+$K$8</f>
        <v>215.16</v>
      </c>
      <c r="AG8" s="770">
        <f>+K46</f>
        <v>100.25473902003201</v>
      </c>
      <c r="AH8" s="770">
        <f t="shared" ref="AH8:AH27" si="0">+$K$45</f>
        <v>93.601499057108299</v>
      </c>
      <c r="AI8" s="766">
        <v>2</v>
      </c>
      <c r="AJ8" s="766">
        <v>1</v>
      </c>
      <c r="AK8" s="766" t="s">
        <v>362</v>
      </c>
      <c r="AL8" s="766"/>
      <c r="AM8" s="766" t="str">
        <f>+AD8</f>
        <v>Aveiro</v>
      </c>
      <c r="AN8" s="771">
        <f>INDEX($AD$7:$AH$27,MATCH($AM8,$AD$7:$AD$27,0),MATCH(AN$7,$AD$7:$AH$7,0)+2*($AI$8-1))</f>
        <v>100.25473902003201</v>
      </c>
      <c r="AO8" s="771">
        <f>INDEX($AD$7:$AH$27,MATCH($AM8,$AD$7:$AD$27,0),MATCH(AO$7,$AD$7:$AH$7,0)+2*($AI$8-1))</f>
        <v>93.601499057108299</v>
      </c>
    </row>
    <row r="9" spans="1:41" x14ac:dyDescent="0.2">
      <c r="A9" s="415"/>
      <c r="B9" s="484"/>
      <c r="C9" s="99" t="s">
        <v>62</v>
      </c>
      <c r="D9" s="423"/>
      <c r="E9" s="343">
        <v>4584</v>
      </c>
      <c r="F9" s="343">
        <v>4750</v>
      </c>
      <c r="G9" s="343">
        <v>4713</v>
      </c>
      <c r="H9" s="343">
        <v>4815</v>
      </c>
      <c r="I9" s="343">
        <v>4895</v>
      </c>
      <c r="J9" s="343">
        <v>4937</v>
      </c>
      <c r="K9" s="782">
        <v>215.96609400324101</v>
      </c>
      <c r="L9" s="473"/>
      <c r="M9" s="521"/>
      <c r="N9" s="415"/>
      <c r="O9" s="483"/>
      <c r="P9" s="483"/>
      <c r="Q9" s="483"/>
      <c r="R9" s="483"/>
      <c r="S9" s="483"/>
      <c r="T9" s="483"/>
      <c r="U9" s="483"/>
      <c r="V9" s="483"/>
      <c r="W9" s="483"/>
      <c r="X9" s="483"/>
      <c r="Y9" s="483"/>
      <c r="Z9" s="483"/>
      <c r="AA9" s="483"/>
      <c r="AB9" s="483"/>
      <c r="AC9" s="483"/>
      <c r="AD9" s="766" t="str">
        <f t="shared" ref="AD9:AD26" si="1">+C10</f>
        <v>Beja</v>
      </c>
      <c r="AE9" s="770">
        <f t="shared" ref="AE9:AE26" si="2">+K10</f>
        <v>250.67860090264301</v>
      </c>
      <c r="AF9" s="770">
        <f t="shared" ref="AF9:AF27" si="3">+$K$8</f>
        <v>215.16</v>
      </c>
      <c r="AG9" s="770">
        <f t="shared" ref="AG9:AG26" si="4">+K47</f>
        <v>90.672227145522399</v>
      </c>
      <c r="AH9" s="770">
        <f t="shared" si="0"/>
        <v>93.601499057108299</v>
      </c>
      <c r="AI9" s="767"/>
      <c r="AJ9" s="767">
        <v>2</v>
      </c>
      <c r="AK9" s="767" t="s">
        <v>363</v>
      </c>
      <c r="AL9" s="767"/>
      <c r="AM9" s="766" t="str">
        <f t="shared" ref="AM9:AM27" si="5">+AD9</f>
        <v>Beja</v>
      </c>
      <c r="AN9" s="771">
        <f t="shared" ref="AN9:AO27" si="6">INDEX($AD$7:$AH$27,MATCH($AM9,$AD$7:$AD$27,0),MATCH(AN$7,$AD$7:$AH$7,0)+2*($AI$8-1))</f>
        <v>90.672227145522399</v>
      </c>
      <c r="AO9" s="771">
        <f t="shared" si="6"/>
        <v>93.601499057108299</v>
      </c>
    </row>
    <row r="10" spans="1:41" x14ac:dyDescent="0.2">
      <c r="A10" s="415"/>
      <c r="B10" s="484"/>
      <c r="C10" s="99" t="s">
        <v>55</v>
      </c>
      <c r="D10" s="423"/>
      <c r="E10" s="343">
        <v>1471</v>
      </c>
      <c r="F10" s="343">
        <v>1510</v>
      </c>
      <c r="G10" s="343">
        <v>1545</v>
      </c>
      <c r="H10" s="343">
        <v>1560</v>
      </c>
      <c r="I10" s="343">
        <v>1554</v>
      </c>
      <c r="J10" s="343">
        <v>1553</v>
      </c>
      <c r="K10" s="782">
        <v>250.67860090264301</v>
      </c>
      <c r="L10" s="473"/>
      <c r="M10" s="521"/>
      <c r="N10" s="415"/>
      <c r="O10" s="483"/>
      <c r="P10" s="483"/>
      <c r="Q10" s="483"/>
      <c r="R10" s="483"/>
      <c r="S10" s="483"/>
      <c r="T10" s="483"/>
      <c r="U10" s="483"/>
      <c r="V10" s="483"/>
      <c r="W10" s="483"/>
      <c r="X10" s="483"/>
      <c r="Y10" s="483"/>
      <c r="Z10" s="483"/>
      <c r="AA10" s="483"/>
      <c r="AB10" s="483"/>
      <c r="AC10" s="483"/>
      <c r="AD10" s="766" t="str">
        <f t="shared" si="1"/>
        <v>Braga</v>
      </c>
      <c r="AE10" s="770">
        <f t="shared" si="2"/>
        <v>207.52262056414901</v>
      </c>
      <c r="AF10" s="770">
        <f t="shared" si="3"/>
        <v>215.16</v>
      </c>
      <c r="AG10" s="770">
        <f t="shared" si="4"/>
        <v>95.974481694487295</v>
      </c>
      <c r="AH10" s="770">
        <f t="shared" si="0"/>
        <v>93.601499057108299</v>
      </c>
      <c r="AI10" s="767"/>
      <c r="AJ10" s="767"/>
      <c r="AK10" s="767"/>
      <c r="AL10" s="767"/>
      <c r="AM10" s="766" t="str">
        <f t="shared" si="5"/>
        <v>Braga</v>
      </c>
      <c r="AN10" s="771">
        <f t="shared" si="6"/>
        <v>95.974481694487295</v>
      </c>
      <c r="AO10" s="771">
        <f t="shared" si="6"/>
        <v>93.601499057108299</v>
      </c>
    </row>
    <row r="11" spans="1:41" x14ac:dyDescent="0.2">
      <c r="A11" s="415"/>
      <c r="B11" s="484"/>
      <c r="C11" s="99" t="s">
        <v>64</v>
      </c>
      <c r="D11" s="423"/>
      <c r="E11" s="343">
        <v>3237</v>
      </c>
      <c r="F11" s="343">
        <v>3242</v>
      </c>
      <c r="G11" s="343">
        <v>3254</v>
      </c>
      <c r="H11" s="343">
        <v>3338</v>
      </c>
      <c r="I11" s="343">
        <v>3316</v>
      </c>
      <c r="J11" s="343">
        <v>3300</v>
      </c>
      <c r="K11" s="782">
        <v>207.52262056414901</v>
      </c>
      <c r="L11" s="473"/>
      <c r="M11" s="521"/>
      <c r="N11" s="415"/>
      <c r="O11" s="483"/>
      <c r="P11" s="483"/>
      <c r="Q11" s="483"/>
      <c r="R11" s="483"/>
      <c r="S11" s="483"/>
      <c r="T11" s="483"/>
      <c r="U11" s="483"/>
      <c r="V11" s="483"/>
      <c r="W11" s="483"/>
      <c r="X11" s="483"/>
      <c r="Y11" s="483"/>
      <c r="Z11" s="483"/>
      <c r="AA11" s="483"/>
      <c r="AB11" s="483"/>
      <c r="AC11" s="483"/>
      <c r="AD11" s="766" t="str">
        <f t="shared" si="1"/>
        <v>Bragança</v>
      </c>
      <c r="AE11" s="770">
        <f t="shared" si="2"/>
        <v>219.539426229508</v>
      </c>
      <c r="AF11" s="770">
        <f t="shared" si="3"/>
        <v>215.16</v>
      </c>
      <c r="AG11" s="770">
        <f t="shared" si="4"/>
        <v>97.395672727272697</v>
      </c>
      <c r="AH11" s="770">
        <f t="shared" si="0"/>
        <v>93.601499057108299</v>
      </c>
      <c r="AI11" s="767"/>
      <c r="AJ11" s="767"/>
      <c r="AK11" s="767"/>
      <c r="AL11" s="767"/>
      <c r="AM11" s="766" t="str">
        <f t="shared" si="5"/>
        <v>Bragança</v>
      </c>
      <c r="AN11" s="771">
        <f t="shared" si="6"/>
        <v>97.395672727272697</v>
      </c>
      <c r="AO11" s="771">
        <f t="shared" si="6"/>
        <v>93.601499057108299</v>
      </c>
    </row>
    <row r="12" spans="1:41" x14ac:dyDescent="0.2">
      <c r="A12" s="415"/>
      <c r="B12" s="484"/>
      <c r="C12" s="99" t="s">
        <v>66</v>
      </c>
      <c r="D12" s="423"/>
      <c r="E12" s="343">
        <v>704</v>
      </c>
      <c r="F12" s="343">
        <v>717</v>
      </c>
      <c r="G12" s="343">
        <v>754</v>
      </c>
      <c r="H12" s="343">
        <v>779</v>
      </c>
      <c r="I12" s="343">
        <v>769</v>
      </c>
      <c r="J12" s="343">
        <v>732</v>
      </c>
      <c r="K12" s="782">
        <v>219.539426229508</v>
      </c>
      <c r="L12" s="473"/>
      <c r="M12" s="521"/>
      <c r="N12" s="415"/>
      <c r="AD12" s="766" t="str">
        <f t="shared" si="1"/>
        <v>Castelo Branco</v>
      </c>
      <c r="AE12" s="770">
        <f t="shared" si="2"/>
        <v>208.84296812749</v>
      </c>
      <c r="AF12" s="770">
        <f t="shared" si="3"/>
        <v>215.16</v>
      </c>
      <c r="AG12" s="770">
        <f t="shared" si="4"/>
        <v>92.97</v>
      </c>
      <c r="AH12" s="770">
        <f t="shared" si="0"/>
        <v>93.601499057108299</v>
      </c>
      <c r="AI12" s="769"/>
      <c r="AJ12" s="769"/>
      <c r="AK12" s="769"/>
      <c r="AL12" s="769"/>
      <c r="AM12" s="766" t="str">
        <f t="shared" si="5"/>
        <v>Castelo Branco</v>
      </c>
      <c r="AN12" s="771">
        <f t="shared" si="6"/>
        <v>92.97</v>
      </c>
      <c r="AO12" s="771">
        <f t="shared" si="6"/>
        <v>93.601499057108299</v>
      </c>
    </row>
    <row r="13" spans="1:41" x14ac:dyDescent="0.2">
      <c r="A13" s="415"/>
      <c r="B13" s="484"/>
      <c r="C13" s="99" t="s">
        <v>75</v>
      </c>
      <c r="D13" s="423"/>
      <c r="E13" s="343">
        <v>1462</v>
      </c>
      <c r="F13" s="343">
        <v>1487</v>
      </c>
      <c r="G13" s="343">
        <v>1478</v>
      </c>
      <c r="H13" s="343">
        <v>1518</v>
      </c>
      <c r="I13" s="343">
        <v>1526</v>
      </c>
      <c r="J13" s="343">
        <v>1507</v>
      </c>
      <c r="K13" s="782">
        <v>208.84296812749</v>
      </c>
      <c r="L13" s="473"/>
      <c r="M13" s="521"/>
      <c r="N13" s="415"/>
      <c r="AD13" s="766" t="str">
        <f t="shared" si="1"/>
        <v>Coimbra</v>
      </c>
      <c r="AE13" s="770">
        <f t="shared" si="2"/>
        <v>199.34705673758901</v>
      </c>
      <c r="AF13" s="770">
        <f t="shared" si="3"/>
        <v>215.16</v>
      </c>
      <c r="AG13" s="770">
        <f t="shared" si="4"/>
        <v>105.09276211247899</v>
      </c>
      <c r="AH13" s="770">
        <f t="shared" si="0"/>
        <v>93.601499057108299</v>
      </c>
      <c r="AI13" s="769"/>
      <c r="AJ13" s="769"/>
      <c r="AK13" s="769"/>
      <c r="AL13" s="769"/>
      <c r="AM13" s="766" t="str">
        <f t="shared" si="5"/>
        <v>Coimbra</v>
      </c>
      <c r="AN13" s="771">
        <f t="shared" si="6"/>
        <v>105.09276211247899</v>
      </c>
      <c r="AO13" s="771">
        <f t="shared" si="6"/>
        <v>93.601499057108299</v>
      </c>
    </row>
    <row r="14" spans="1:41" x14ac:dyDescent="0.2">
      <c r="A14" s="415"/>
      <c r="B14" s="484"/>
      <c r="C14" s="99" t="s">
        <v>61</v>
      </c>
      <c r="D14" s="423"/>
      <c r="E14" s="343">
        <v>3227</v>
      </c>
      <c r="F14" s="343">
        <v>3231</v>
      </c>
      <c r="G14" s="343">
        <v>3232</v>
      </c>
      <c r="H14" s="343">
        <v>3302</v>
      </c>
      <c r="I14" s="343">
        <v>3348</v>
      </c>
      <c r="J14" s="343">
        <v>3385</v>
      </c>
      <c r="K14" s="782">
        <v>199.34705673758901</v>
      </c>
      <c r="L14" s="473"/>
      <c r="M14" s="521"/>
      <c r="N14" s="415"/>
      <c r="AD14" s="766" t="str">
        <f t="shared" si="1"/>
        <v>Évora</v>
      </c>
      <c r="AE14" s="770">
        <f t="shared" si="2"/>
        <v>228.48</v>
      </c>
      <c r="AF14" s="770">
        <f t="shared" si="3"/>
        <v>215.16</v>
      </c>
      <c r="AG14" s="770">
        <f t="shared" si="4"/>
        <v>89.144020356234094</v>
      </c>
      <c r="AH14" s="770">
        <f t="shared" si="0"/>
        <v>93.601499057108299</v>
      </c>
      <c r="AI14" s="769"/>
      <c r="AJ14" s="769"/>
      <c r="AK14" s="769"/>
      <c r="AL14" s="769"/>
      <c r="AM14" s="766" t="str">
        <f t="shared" si="5"/>
        <v>Évora</v>
      </c>
      <c r="AN14" s="771">
        <f t="shared" si="6"/>
        <v>89.144020356234094</v>
      </c>
      <c r="AO14" s="771">
        <f t="shared" si="6"/>
        <v>93.601499057108299</v>
      </c>
    </row>
    <row r="15" spans="1:41" x14ac:dyDescent="0.2">
      <c r="A15" s="415"/>
      <c r="B15" s="484"/>
      <c r="C15" s="99" t="s">
        <v>56</v>
      </c>
      <c r="D15" s="423"/>
      <c r="E15" s="343">
        <v>1406</v>
      </c>
      <c r="F15" s="343">
        <v>1399</v>
      </c>
      <c r="G15" s="343">
        <v>1366</v>
      </c>
      <c r="H15" s="343">
        <v>1352</v>
      </c>
      <c r="I15" s="343">
        <v>1391</v>
      </c>
      <c r="J15" s="343">
        <v>1382</v>
      </c>
      <c r="K15" s="782">
        <v>228.48</v>
      </c>
      <c r="L15" s="473"/>
      <c r="M15" s="521"/>
      <c r="N15" s="415"/>
      <c r="AD15" s="766" t="str">
        <f t="shared" si="1"/>
        <v>Faro</v>
      </c>
      <c r="AE15" s="770">
        <f t="shared" si="2"/>
        <v>201.94239499839699</v>
      </c>
      <c r="AF15" s="770">
        <f t="shared" si="3"/>
        <v>215.16</v>
      </c>
      <c r="AG15" s="770">
        <f t="shared" si="4"/>
        <v>95.389721338785407</v>
      </c>
      <c r="AH15" s="770">
        <f t="shared" si="0"/>
        <v>93.601499057108299</v>
      </c>
      <c r="AI15" s="769"/>
      <c r="AJ15" s="769"/>
      <c r="AK15" s="769"/>
      <c r="AL15" s="769"/>
      <c r="AM15" s="766" t="str">
        <f t="shared" si="5"/>
        <v>Faro</v>
      </c>
      <c r="AN15" s="771">
        <f t="shared" si="6"/>
        <v>95.389721338785407</v>
      </c>
      <c r="AO15" s="771">
        <f t="shared" si="6"/>
        <v>93.601499057108299</v>
      </c>
    </row>
    <row r="16" spans="1:41" x14ac:dyDescent="0.2">
      <c r="A16" s="415"/>
      <c r="B16" s="484"/>
      <c r="C16" s="99" t="s">
        <v>74</v>
      </c>
      <c r="D16" s="423"/>
      <c r="E16" s="343">
        <v>3013</v>
      </c>
      <c r="F16" s="343">
        <v>3026</v>
      </c>
      <c r="G16" s="343">
        <v>3035</v>
      </c>
      <c r="H16" s="343">
        <v>3178</v>
      </c>
      <c r="I16" s="343">
        <v>3199</v>
      </c>
      <c r="J16" s="343">
        <v>3120</v>
      </c>
      <c r="K16" s="782">
        <v>201.94239499839699</v>
      </c>
      <c r="L16" s="473"/>
      <c r="M16" s="521"/>
      <c r="N16" s="415"/>
      <c r="AD16" s="766" t="str">
        <f t="shared" si="1"/>
        <v>Guarda</v>
      </c>
      <c r="AE16" s="770">
        <f t="shared" si="2"/>
        <v>208.84024126455901</v>
      </c>
      <c r="AF16" s="770">
        <f t="shared" si="3"/>
        <v>215.16</v>
      </c>
      <c r="AG16" s="770">
        <f t="shared" si="4"/>
        <v>91.4151383831027</v>
      </c>
      <c r="AH16" s="770">
        <f t="shared" si="0"/>
        <v>93.601499057108299</v>
      </c>
      <c r="AI16" s="769"/>
      <c r="AJ16" s="769"/>
      <c r="AK16" s="769"/>
      <c r="AL16" s="769"/>
      <c r="AM16" s="766" t="str">
        <f t="shared" si="5"/>
        <v>Guarda</v>
      </c>
      <c r="AN16" s="771">
        <f t="shared" si="6"/>
        <v>91.4151383831027</v>
      </c>
      <c r="AO16" s="771">
        <f t="shared" si="6"/>
        <v>93.601499057108299</v>
      </c>
    </row>
    <row r="17" spans="1:41" x14ac:dyDescent="0.2">
      <c r="A17" s="415"/>
      <c r="B17" s="484"/>
      <c r="C17" s="99" t="s">
        <v>76</v>
      </c>
      <c r="D17" s="423"/>
      <c r="E17" s="343">
        <v>1229</v>
      </c>
      <c r="F17" s="343">
        <v>1233</v>
      </c>
      <c r="G17" s="343">
        <v>1228</v>
      </c>
      <c r="H17" s="343">
        <v>1241</v>
      </c>
      <c r="I17" s="343">
        <v>1240</v>
      </c>
      <c r="J17" s="343">
        <v>1202</v>
      </c>
      <c r="K17" s="782">
        <v>208.84024126455901</v>
      </c>
      <c r="L17" s="473"/>
      <c r="M17" s="521"/>
      <c r="N17" s="415"/>
      <c r="AD17" s="766" t="str">
        <f t="shared" si="1"/>
        <v>Leiria</v>
      </c>
      <c r="AE17" s="770">
        <f t="shared" si="2"/>
        <v>207.65229673863101</v>
      </c>
      <c r="AF17" s="770">
        <f t="shared" si="3"/>
        <v>215.16</v>
      </c>
      <c r="AG17" s="770">
        <f t="shared" si="4"/>
        <v>98.6813032089064</v>
      </c>
      <c r="AH17" s="770">
        <f t="shared" si="0"/>
        <v>93.601499057108299</v>
      </c>
      <c r="AI17" s="769"/>
      <c r="AJ17" s="769"/>
      <c r="AK17" s="769"/>
      <c r="AL17" s="769"/>
      <c r="AM17" s="766" t="str">
        <f t="shared" si="5"/>
        <v>Leiria</v>
      </c>
      <c r="AN17" s="771">
        <f t="shared" si="6"/>
        <v>98.6813032089064</v>
      </c>
      <c r="AO17" s="771">
        <f t="shared" si="6"/>
        <v>93.601499057108299</v>
      </c>
    </row>
    <row r="18" spans="1:41" x14ac:dyDescent="0.2">
      <c r="A18" s="415"/>
      <c r="B18" s="484"/>
      <c r="C18" s="99" t="s">
        <v>60</v>
      </c>
      <c r="D18" s="423"/>
      <c r="E18" s="343">
        <v>2172</v>
      </c>
      <c r="F18" s="343">
        <v>2215</v>
      </c>
      <c r="G18" s="343">
        <v>2179</v>
      </c>
      <c r="H18" s="343">
        <v>2251</v>
      </c>
      <c r="I18" s="343">
        <v>2224</v>
      </c>
      <c r="J18" s="343">
        <v>2178</v>
      </c>
      <c r="K18" s="782">
        <v>207.65229673863101</v>
      </c>
      <c r="L18" s="473"/>
      <c r="M18" s="521"/>
      <c r="N18" s="415"/>
      <c r="AD18" s="766" t="str">
        <f t="shared" si="1"/>
        <v>Lisboa</v>
      </c>
      <c r="AE18" s="770">
        <f t="shared" si="2"/>
        <v>216.57850475519501</v>
      </c>
      <c r="AF18" s="770">
        <f t="shared" si="3"/>
        <v>215.16</v>
      </c>
      <c r="AG18" s="770">
        <f t="shared" si="4"/>
        <v>95.731329631263506</v>
      </c>
      <c r="AH18" s="770">
        <f t="shared" si="0"/>
        <v>93.601499057108299</v>
      </c>
      <c r="AI18" s="769"/>
      <c r="AJ18" s="769"/>
      <c r="AK18" s="769"/>
      <c r="AL18" s="769"/>
      <c r="AM18" s="766" t="str">
        <f t="shared" si="5"/>
        <v>Lisboa</v>
      </c>
      <c r="AN18" s="771">
        <f t="shared" si="6"/>
        <v>95.731329631263506</v>
      </c>
      <c r="AO18" s="771">
        <f t="shared" si="6"/>
        <v>93.601499057108299</v>
      </c>
    </row>
    <row r="19" spans="1:41" x14ac:dyDescent="0.2">
      <c r="A19" s="415"/>
      <c r="B19" s="484"/>
      <c r="C19" s="99" t="s">
        <v>59</v>
      </c>
      <c r="D19" s="423"/>
      <c r="E19" s="343">
        <v>16424</v>
      </c>
      <c r="F19" s="343">
        <v>16400</v>
      </c>
      <c r="G19" s="343">
        <v>16496</v>
      </c>
      <c r="H19" s="343">
        <v>16962</v>
      </c>
      <c r="I19" s="343">
        <v>16893</v>
      </c>
      <c r="J19" s="343">
        <v>17046</v>
      </c>
      <c r="K19" s="782">
        <v>216.57850475519501</v>
      </c>
      <c r="L19" s="473"/>
      <c r="M19" s="521"/>
      <c r="N19" s="415"/>
      <c r="AD19" s="766" t="str">
        <f t="shared" si="1"/>
        <v>Portalegre</v>
      </c>
      <c r="AE19" s="770">
        <f t="shared" si="2"/>
        <v>234.44816226783999</v>
      </c>
      <c r="AF19" s="770">
        <f t="shared" si="3"/>
        <v>215.16</v>
      </c>
      <c r="AG19" s="770">
        <f t="shared" si="4"/>
        <v>90.608413298073302</v>
      </c>
      <c r="AH19" s="770">
        <f t="shared" si="0"/>
        <v>93.601499057108299</v>
      </c>
      <c r="AI19" s="769"/>
      <c r="AJ19" s="769"/>
      <c r="AK19" s="769"/>
      <c r="AL19" s="769"/>
      <c r="AM19" s="766" t="str">
        <f t="shared" si="5"/>
        <v>Portalegre</v>
      </c>
      <c r="AN19" s="771">
        <f t="shared" si="6"/>
        <v>90.608413298073302</v>
      </c>
      <c r="AO19" s="771">
        <f t="shared" si="6"/>
        <v>93.601499057108299</v>
      </c>
    </row>
    <row r="20" spans="1:41" x14ac:dyDescent="0.2">
      <c r="A20" s="415"/>
      <c r="B20" s="484"/>
      <c r="C20" s="99" t="s">
        <v>57</v>
      </c>
      <c r="D20" s="423"/>
      <c r="E20" s="343">
        <v>1144</v>
      </c>
      <c r="F20" s="343">
        <v>1146</v>
      </c>
      <c r="G20" s="343">
        <v>1143</v>
      </c>
      <c r="H20" s="343">
        <v>1142</v>
      </c>
      <c r="I20" s="343">
        <v>1081</v>
      </c>
      <c r="J20" s="343">
        <v>1025</v>
      </c>
      <c r="K20" s="782">
        <v>234.44816226783999</v>
      </c>
      <c r="L20" s="473"/>
      <c r="M20" s="521"/>
      <c r="N20" s="415"/>
      <c r="AD20" s="766" t="str">
        <f t="shared" si="1"/>
        <v>Porto</v>
      </c>
      <c r="AE20" s="770">
        <f t="shared" si="2"/>
        <v>213.274911090047</v>
      </c>
      <c r="AF20" s="770">
        <f t="shared" si="3"/>
        <v>215.16</v>
      </c>
      <c r="AG20" s="770">
        <f t="shared" si="4"/>
        <v>94.727792597083294</v>
      </c>
      <c r="AH20" s="770">
        <f t="shared" si="0"/>
        <v>93.601499057108299</v>
      </c>
      <c r="AI20" s="769"/>
      <c r="AJ20" s="769"/>
      <c r="AK20" s="769"/>
      <c r="AL20" s="769"/>
      <c r="AM20" s="766" t="str">
        <f t="shared" si="5"/>
        <v>Porto</v>
      </c>
      <c r="AN20" s="771">
        <f t="shared" si="6"/>
        <v>94.727792597083294</v>
      </c>
      <c r="AO20" s="771">
        <f t="shared" si="6"/>
        <v>93.601499057108299</v>
      </c>
    </row>
    <row r="21" spans="1:41" x14ac:dyDescent="0.2">
      <c r="A21" s="415"/>
      <c r="B21" s="484"/>
      <c r="C21" s="99" t="s">
        <v>63</v>
      </c>
      <c r="D21" s="423"/>
      <c r="E21" s="343">
        <v>25888</v>
      </c>
      <c r="F21" s="343">
        <v>26020</v>
      </c>
      <c r="G21" s="343">
        <v>25674</v>
      </c>
      <c r="H21" s="343">
        <v>26585</v>
      </c>
      <c r="I21" s="343">
        <v>26794</v>
      </c>
      <c r="J21" s="343">
        <v>26389</v>
      </c>
      <c r="K21" s="782">
        <v>213.274911090047</v>
      </c>
      <c r="L21" s="473"/>
      <c r="M21" s="521"/>
      <c r="N21" s="415"/>
      <c r="AD21" s="766" t="str">
        <f t="shared" si="1"/>
        <v>Santarém</v>
      </c>
      <c r="AE21" s="770">
        <f t="shared" si="2"/>
        <v>216.65455993294199</v>
      </c>
      <c r="AF21" s="770">
        <f t="shared" si="3"/>
        <v>215.16</v>
      </c>
      <c r="AG21" s="770">
        <f t="shared" si="4"/>
        <v>94.833568152632594</v>
      </c>
      <c r="AH21" s="770">
        <f t="shared" si="0"/>
        <v>93.601499057108299</v>
      </c>
      <c r="AI21" s="769"/>
      <c r="AJ21" s="769"/>
      <c r="AK21" s="769"/>
      <c r="AL21" s="769"/>
      <c r="AM21" s="766" t="str">
        <f t="shared" si="5"/>
        <v>Santarém</v>
      </c>
      <c r="AN21" s="771">
        <f t="shared" si="6"/>
        <v>94.833568152632594</v>
      </c>
      <c r="AO21" s="771">
        <f t="shared" si="6"/>
        <v>93.601499057108299</v>
      </c>
    </row>
    <row r="22" spans="1:41" x14ac:dyDescent="0.2">
      <c r="A22" s="415"/>
      <c r="B22" s="484"/>
      <c r="C22" s="99" t="s">
        <v>79</v>
      </c>
      <c r="D22" s="423"/>
      <c r="E22" s="343">
        <v>2278</v>
      </c>
      <c r="F22" s="343">
        <v>2224</v>
      </c>
      <c r="G22" s="343">
        <v>2298</v>
      </c>
      <c r="H22" s="343">
        <v>2340</v>
      </c>
      <c r="I22" s="343">
        <v>2366</v>
      </c>
      <c r="J22" s="343">
        <v>2389</v>
      </c>
      <c r="K22" s="782">
        <v>216.65455993294199</v>
      </c>
      <c r="L22" s="473"/>
      <c r="M22" s="521"/>
      <c r="N22" s="415"/>
      <c r="AD22" s="766" t="str">
        <f t="shared" si="1"/>
        <v>Setúbal</v>
      </c>
      <c r="AE22" s="770">
        <f t="shared" si="2"/>
        <v>225.58378448595801</v>
      </c>
      <c r="AF22" s="770">
        <f t="shared" si="3"/>
        <v>215.16</v>
      </c>
      <c r="AG22" s="770">
        <f t="shared" si="4"/>
        <v>101.55353550543001</v>
      </c>
      <c r="AH22" s="770">
        <f t="shared" si="0"/>
        <v>93.601499057108299</v>
      </c>
      <c r="AI22" s="769"/>
      <c r="AJ22" s="769"/>
      <c r="AK22" s="769"/>
      <c r="AL22" s="769"/>
      <c r="AM22" s="766" t="str">
        <f t="shared" si="5"/>
        <v>Setúbal</v>
      </c>
      <c r="AN22" s="771">
        <f t="shared" si="6"/>
        <v>101.55353550543001</v>
      </c>
      <c r="AO22" s="771">
        <f t="shared" si="6"/>
        <v>93.601499057108299</v>
      </c>
    </row>
    <row r="23" spans="1:41" x14ac:dyDescent="0.2">
      <c r="A23" s="415"/>
      <c r="B23" s="484"/>
      <c r="C23" s="99" t="s">
        <v>58</v>
      </c>
      <c r="D23" s="423"/>
      <c r="E23" s="343">
        <v>7765</v>
      </c>
      <c r="F23" s="343">
        <v>7784</v>
      </c>
      <c r="G23" s="343">
        <v>7761</v>
      </c>
      <c r="H23" s="343">
        <v>7938</v>
      </c>
      <c r="I23" s="343">
        <v>7996</v>
      </c>
      <c r="J23" s="343">
        <v>8088</v>
      </c>
      <c r="K23" s="782">
        <v>225.58378448595801</v>
      </c>
      <c r="L23" s="473"/>
      <c r="M23" s="521"/>
      <c r="N23" s="415"/>
      <c r="AD23" s="766" t="str">
        <f t="shared" si="1"/>
        <v>Viana do Castelo</v>
      </c>
      <c r="AE23" s="770">
        <f t="shared" si="2"/>
        <v>193.763478964401</v>
      </c>
      <c r="AF23" s="770">
        <f t="shared" si="3"/>
        <v>215.16</v>
      </c>
      <c r="AG23" s="770">
        <f t="shared" si="4"/>
        <v>101.43653536636999</v>
      </c>
      <c r="AH23" s="770">
        <f t="shared" si="0"/>
        <v>93.601499057108299</v>
      </c>
      <c r="AI23" s="769"/>
      <c r="AJ23" s="769"/>
      <c r="AK23" s="769"/>
      <c r="AL23" s="769"/>
      <c r="AM23" s="766" t="str">
        <f t="shared" si="5"/>
        <v>Viana do Castelo</v>
      </c>
      <c r="AN23" s="771">
        <f t="shared" si="6"/>
        <v>101.43653536636999</v>
      </c>
      <c r="AO23" s="771">
        <f t="shared" si="6"/>
        <v>93.601499057108299</v>
      </c>
    </row>
    <row r="24" spans="1:41" x14ac:dyDescent="0.2">
      <c r="A24" s="415"/>
      <c r="B24" s="484"/>
      <c r="C24" s="99" t="s">
        <v>65</v>
      </c>
      <c r="D24" s="423"/>
      <c r="E24" s="343">
        <v>1232</v>
      </c>
      <c r="F24" s="343">
        <v>1228</v>
      </c>
      <c r="G24" s="343">
        <v>1227</v>
      </c>
      <c r="H24" s="343">
        <v>1244</v>
      </c>
      <c r="I24" s="343">
        <v>1251</v>
      </c>
      <c r="J24" s="343">
        <v>1236</v>
      </c>
      <c r="K24" s="782">
        <v>193.763478964401</v>
      </c>
      <c r="L24" s="473"/>
      <c r="M24" s="521"/>
      <c r="N24" s="415"/>
      <c r="AD24" s="766" t="str">
        <f t="shared" si="1"/>
        <v>Vila Real</v>
      </c>
      <c r="AE24" s="770">
        <f t="shared" si="2"/>
        <v>204.82743203680499</v>
      </c>
      <c r="AF24" s="770">
        <f t="shared" si="3"/>
        <v>215.16</v>
      </c>
      <c r="AG24" s="770">
        <f t="shared" si="4"/>
        <v>99.198377557220994</v>
      </c>
      <c r="AH24" s="770">
        <f t="shared" si="0"/>
        <v>93.601499057108299</v>
      </c>
      <c r="AI24" s="769"/>
      <c r="AJ24" s="769"/>
      <c r="AK24" s="769"/>
      <c r="AL24" s="769"/>
      <c r="AM24" s="766" t="str">
        <f t="shared" si="5"/>
        <v>Vila Real</v>
      </c>
      <c r="AN24" s="771">
        <f t="shared" si="6"/>
        <v>99.198377557220994</v>
      </c>
      <c r="AO24" s="771">
        <f t="shared" si="6"/>
        <v>93.601499057108299</v>
      </c>
    </row>
    <row r="25" spans="1:41" x14ac:dyDescent="0.2">
      <c r="A25" s="415"/>
      <c r="B25" s="484"/>
      <c r="C25" s="99" t="s">
        <v>67</v>
      </c>
      <c r="D25" s="423"/>
      <c r="E25" s="343">
        <v>2325</v>
      </c>
      <c r="F25" s="343">
        <v>2338</v>
      </c>
      <c r="G25" s="343">
        <v>2303</v>
      </c>
      <c r="H25" s="343">
        <v>2353</v>
      </c>
      <c r="I25" s="343">
        <v>2402</v>
      </c>
      <c r="J25" s="343">
        <v>2392</v>
      </c>
      <c r="K25" s="782">
        <v>204.82743203680499</v>
      </c>
      <c r="L25" s="473"/>
      <c r="M25" s="521"/>
      <c r="N25" s="415"/>
      <c r="AD25" s="766" t="str">
        <f t="shared" si="1"/>
        <v>Viseu</v>
      </c>
      <c r="AE25" s="770">
        <f t="shared" si="2"/>
        <v>205.634103523542</v>
      </c>
      <c r="AF25" s="770">
        <f t="shared" si="3"/>
        <v>215.16</v>
      </c>
      <c r="AG25" s="770">
        <f t="shared" si="4"/>
        <v>95.381627133352595</v>
      </c>
      <c r="AH25" s="770">
        <f t="shared" si="0"/>
        <v>93.601499057108299</v>
      </c>
      <c r="AI25" s="769"/>
      <c r="AJ25" s="769"/>
      <c r="AK25" s="769"/>
      <c r="AL25" s="769"/>
      <c r="AM25" s="766" t="str">
        <f t="shared" si="5"/>
        <v>Viseu</v>
      </c>
      <c r="AN25" s="771">
        <f t="shared" si="6"/>
        <v>95.381627133352595</v>
      </c>
      <c r="AO25" s="771">
        <f t="shared" si="6"/>
        <v>93.601499057108299</v>
      </c>
    </row>
    <row r="26" spans="1:41" x14ac:dyDescent="0.2">
      <c r="A26" s="415"/>
      <c r="B26" s="484"/>
      <c r="C26" s="99" t="s">
        <v>77</v>
      </c>
      <c r="D26" s="423"/>
      <c r="E26" s="343">
        <v>3140</v>
      </c>
      <c r="F26" s="343">
        <v>3119</v>
      </c>
      <c r="G26" s="343">
        <v>3066</v>
      </c>
      <c r="H26" s="343">
        <v>3221</v>
      </c>
      <c r="I26" s="343">
        <v>3201</v>
      </c>
      <c r="J26" s="343">
        <v>3208</v>
      </c>
      <c r="K26" s="782">
        <v>205.634103523542</v>
      </c>
      <c r="L26" s="473"/>
      <c r="M26" s="521"/>
      <c r="N26" s="415"/>
      <c r="AD26" s="766" t="str">
        <f t="shared" si="1"/>
        <v>Açores</v>
      </c>
      <c r="AE26" s="770">
        <f t="shared" si="2"/>
        <v>225.98943857331599</v>
      </c>
      <c r="AF26" s="770">
        <f t="shared" si="3"/>
        <v>215.16</v>
      </c>
      <c r="AG26" s="770">
        <f t="shared" si="4"/>
        <v>68.484389511609294</v>
      </c>
      <c r="AH26" s="770">
        <f t="shared" si="0"/>
        <v>93.601499057108299</v>
      </c>
      <c r="AI26" s="769"/>
      <c r="AJ26" s="769"/>
      <c r="AK26" s="769"/>
      <c r="AL26" s="769"/>
      <c r="AM26" s="766" t="str">
        <f t="shared" si="5"/>
        <v>Açores</v>
      </c>
      <c r="AN26" s="771">
        <f t="shared" si="6"/>
        <v>68.484389511609294</v>
      </c>
      <c r="AO26" s="771">
        <f t="shared" si="6"/>
        <v>93.601499057108299</v>
      </c>
    </row>
    <row r="27" spans="1:41" x14ac:dyDescent="0.2">
      <c r="A27" s="415"/>
      <c r="B27" s="484"/>
      <c r="C27" s="99" t="s">
        <v>132</v>
      </c>
      <c r="D27" s="423"/>
      <c r="E27" s="343">
        <v>6140</v>
      </c>
      <c r="F27" s="343">
        <v>6220</v>
      </c>
      <c r="G27" s="343">
        <v>5955</v>
      </c>
      <c r="H27" s="343">
        <v>5993</v>
      </c>
      <c r="I27" s="343">
        <v>6038</v>
      </c>
      <c r="J27" s="343">
        <v>6059</v>
      </c>
      <c r="K27" s="782">
        <v>225.98943857331599</v>
      </c>
      <c r="L27" s="473"/>
      <c r="M27" s="521"/>
      <c r="N27" s="415"/>
      <c r="AD27" s="766" t="str">
        <f>+C28</f>
        <v>Madeira</v>
      </c>
      <c r="AE27" s="770">
        <f>+K28</f>
        <v>219.47350993377501</v>
      </c>
      <c r="AF27" s="770">
        <f t="shared" si="3"/>
        <v>215.16</v>
      </c>
      <c r="AG27" s="770">
        <f>+K65</f>
        <v>90.301089918256096</v>
      </c>
      <c r="AH27" s="770">
        <f t="shared" si="0"/>
        <v>93.601499057108299</v>
      </c>
      <c r="AI27" s="769"/>
      <c r="AJ27" s="769"/>
      <c r="AK27" s="769"/>
      <c r="AL27" s="769"/>
      <c r="AM27" s="766" t="str">
        <f t="shared" si="5"/>
        <v>Madeira</v>
      </c>
      <c r="AN27" s="771">
        <f t="shared" si="6"/>
        <v>90.301089918256096</v>
      </c>
      <c r="AO27" s="771">
        <f t="shared" si="6"/>
        <v>93.601499057108299</v>
      </c>
    </row>
    <row r="28" spans="1:41" x14ac:dyDescent="0.2">
      <c r="A28" s="415"/>
      <c r="B28" s="484"/>
      <c r="C28" s="99" t="s">
        <v>133</v>
      </c>
      <c r="D28" s="423"/>
      <c r="E28" s="343">
        <v>1759</v>
      </c>
      <c r="F28" s="343">
        <v>1756</v>
      </c>
      <c r="G28" s="343">
        <v>1696</v>
      </c>
      <c r="H28" s="343">
        <v>1695</v>
      </c>
      <c r="I28" s="343">
        <v>1630</v>
      </c>
      <c r="J28" s="343">
        <v>1662</v>
      </c>
      <c r="K28" s="782">
        <v>219.47350993377501</v>
      </c>
      <c r="L28" s="473"/>
      <c r="M28" s="521"/>
      <c r="N28" s="415"/>
      <c r="AD28" s="711"/>
      <c r="AE28" s="756"/>
      <c r="AG28" s="756"/>
    </row>
    <row r="29" spans="1:41" ht="3.75" customHeight="1" x14ac:dyDescent="0.2">
      <c r="A29" s="415"/>
      <c r="B29" s="484"/>
      <c r="C29" s="99"/>
      <c r="D29" s="423"/>
      <c r="E29" s="343"/>
      <c r="F29" s="343"/>
      <c r="G29" s="343"/>
      <c r="H29" s="343"/>
      <c r="I29" s="343"/>
      <c r="J29" s="343"/>
      <c r="K29" s="344"/>
      <c r="L29" s="473"/>
      <c r="M29" s="521"/>
      <c r="N29" s="415"/>
      <c r="AD29" s="711"/>
      <c r="AE29" s="756"/>
      <c r="AG29" s="756"/>
    </row>
    <row r="30" spans="1:41" ht="15.75" customHeight="1" x14ac:dyDescent="0.2">
      <c r="A30" s="415"/>
      <c r="B30" s="484"/>
      <c r="C30" s="758"/>
      <c r="D30" s="799" t="s">
        <v>407</v>
      </c>
      <c r="E30" s="758"/>
      <c r="F30" s="758"/>
      <c r="G30" s="1546" t="s">
        <v>676</v>
      </c>
      <c r="H30" s="1546"/>
      <c r="I30" s="1546"/>
      <c r="J30" s="1546"/>
      <c r="K30" s="760"/>
      <c r="L30" s="760"/>
      <c r="M30" s="761"/>
      <c r="N30" s="415"/>
      <c r="AD30" s="711"/>
      <c r="AE30" s="756"/>
      <c r="AG30" s="756"/>
    </row>
    <row r="31" spans="1:41" x14ac:dyDescent="0.2">
      <c r="A31" s="415"/>
      <c r="B31" s="757"/>
      <c r="C31" s="758"/>
      <c r="D31" s="758"/>
      <c r="E31" s="758"/>
      <c r="F31" s="758"/>
      <c r="G31" s="758"/>
      <c r="H31" s="758"/>
      <c r="I31" s="759"/>
      <c r="J31" s="759"/>
      <c r="K31" s="760"/>
      <c r="L31" s="760"/>
      <c r="M31" s="761"/>
      <c r="N31" s="415"/>
    </row>
    <row r="32" spans="1:41" ht="12" customHeight="1" x14ac:dyDescent="0.2">
      <c r="A32" s="415"/>
      <c r="B32" s="484"/>
      <c r="C32" s="758"/>
      <c r="D32" s="758"/>
      <c r="E32" s="758"/>
      <c r="F32" s="758"/>
      <c r="G32" s="758"/>
      <c r="H32" s="758"/>
      <c r="I32" s="759"/>
      <c r="J32" s="759"/>
      <c r="K32" s="760"/>
      <c r="L32" s="760"/>
      <c r="M32" s="761"/>
      <c r="N32" s="415"/>
    </row>
    <row r="33" spans="1:41" ht="12" customHeight="1" x14ac:dyDescent="0.2">
      <c r="A33" s="415"/>
      <c r="B33" s="484"/>
      <c r="C33" s="758"/>
      <c r="D33" s="758"/>
      <c r="E33" s="758"/>
      <c r="F33" s="758"/>
      <c r="G33" s="758"/>
      <c r="H33" s="758"/>
      <c r="I33" s="759"/>
      <c r="J33" s="759"/>
      <c r="K33" s="760"/>
      <c r="L33" s="760"/>
      <c r="M33" s="761"/>
      <c r="N33" s="415"/>
    </row>
    <row r="34" spans="1:41" ht="12" customHeight="1" x14ac:dyDescent="0.2">
      <c r="A34" s="415"/>
      <c r="B34" s="484"/>
      <c r="C34" s="758"/>
      <c r="D34" s="758"/>
      <c r="E34" s="758"/>
      <c r="F34" s="758"/>
      <c r="G34" s="758"/>
      <c r="H34" s="758"/>
      <c r="I34" s="759"/>
      <c r="J34" s="759"/>
      <c r="K34" s="760"/>
      <c r="L34" s="760"/>
      <c r="M34" s="761"/>
      <c r="N34" s="415"/>
    </row>
    <row r="35" spans="1:41" ht="12" customHeight="1" x14ac:dyDescent="0.2">
      <c r="A35" s="415"/>
      <c r="B35" s="484"/>
      <c r="C35" s="758"/>
      <c r="D35" s="758"/>
      <c r="E35" s="758"/>
      <c r="F35" s="758"/>
      <c r="G35" s="758"/>
      <c r="H35" s="758"/>
      <c r="I35" s="759"/>
      <c r="J35" s="759"/>
      <c r="K35" s="760"/>
      <c r="L35" s="760"/>
      <c r="M35" s="761"/>
      <c r="N35" s="415"/>
    </row>
    <row r="36" spans="1:41" ht="27" customHeight="1" x14ac:dyDescent="0.2">
      <c r="A36" s="415"/>
      <c r="B36" s="484"/>
      <c r="C36" s="758"/>
      <c r="D36" s="758"/>
      <c r="E36" s="758"/>
      <c r="F36" s="758"/>
      <c r="G36" s="758"/>
      <c r="H36" s="758"/>
      <c r="I36" s="759"/>
      <c r="J36" s="759"/>
      <c r="K36" s="760"/>
      <c r="L36" s="760"/>
      <c r="M36" s="761"/>
      <c r="N36" s="415"/>
      <c r="AK36" s="445"/>
      <c r="AL36" s="445"/>
      <c r="AM36" s="445"/>
      <c r="AN36" s="445"/>
      <c r="AO36" s="445"/>
    </row>
    <row r="37" spans="1:41" ht="12" customHeight="1" x14ac:dyDescent="0.2">
      <c r="A37" s="415"/>
      <c r="B37" s="484"/>
      <c r="C37" s="758"/>
      <c r="D37" s="758"/>
      <c r="E37" s="758"/>
      <c r="F37" s="758"/>
      <c r="G37" s="758"/>
      <c r="H37" s="758"/>
      <c r="I37" s="759"/>
      <c r="J37" s="759"/>
      <c r="K37" s="760"/>
      <c r="L37" s="760"/>
      <c r="M37" s="761"/>
      <c r="N37" s="415"/>
      <c r="AK37" s="445"/>
      <c r="AL37" s="445"/>
      <c r="AM37" s="445"/>
      <c r="AN37" s="445"/>
      <c r="AO37" s="445"/>
    </row>
    <row r="38" spans="1:41" ht="12" customHeight="1" x14ac:dyDescent="0.2">
      <c r="A38" s="415"/>
      <c r="B38" s="484"/>
      <c r="C38" s="758"/>
      <c r="D38" s="758"/>
      <c r="E38" s="758"/>
      <c r="F38" s="758"/>
      <c r="G38" s="758"/>
      <c r="H38" s="758"/>
      <c r="I38" s="759"/>
      <c r="J38" s="759"/>
      <c r="K38" s="760"/>
      <c r="L38" s="760"/>
      <c r="M38" s="761"/>
      <c r="N38" s="415"/>
      <c r="AK38" s="445"/>
      <c r="AL38" s="445"/>
      <c r="AM38" s="445"/>
      <c r="AN38" s="445"/>
      <c r="AO38" s="445"/>
    </row>
    <row r="39" spans="1:41" ht="12" customHeight="1" x14ac:dyDescent="0.2">
      <c r="A39" s="415"/>
      <c r="B39" s="484"/>
      <c r="C39" s="762"/>
      <c r="D39" s="762"/>
      <c r="E39" s="762"/>
      <c r="F39" s="762"/>
      <c r="G39" s="762"/>
      <c r="H39" s="762"/>
      <c r="I39" s="762"/>
      <c r="J39" s="762"/>
      <c r="K39" s="763"/>
      <c r="L39" s="764"/>
      <c r="M39" s="765"/>
      <c r="N39" s="415"/>
      <c r="AK39" s="445"/>
      <c r="AL39" s="445"/>
      <c r="AM39" s="445"/>
      <c r="AN39" s="445"/>
      <c r="AO39" s="445"/>
    </row>
    <row r="40" spans="1:41" ht="3" customHeight="1" thickBot="1" x14ac:dyDescent="0.25">
      <c r="A40" s="415"/>
      <c r="B40" s="484"/>
      <c r="C40" s="473"/>
      <c r="D40" s="473"/>
      <c r="E40" s="473"/>
      <c r="F40" s="473"/>
      <c r="G40" s="473"/>
      <c r="H40" s="473"/>
      <c r="I40" s="473"/>
      <c r="J40" s="473"/>
      <c r="K40" s="712"/>
      <c r="L40" s="487"/>
      <c r="M40" s="541"/>
      <c r="N40" s="415"/>
      <c r="AK40" s="445"/>
      <c r="AL40" s="445"/>
      <c r="AM40" s="445"/>
      <c r="AN40" s="445"/>
      <c r="AO40" s="445"/>
    </row>
    <row r="41" spans="1:41" ht="13.5" customHeight="1" thickBot="1" x14ac:dyDescent="0.25">
      <c r="A41" s="415"/>
      <c r="B41" s="484"/>
      <c r="C41" s="1536" t="s">
        <v>324</v>
      </c>
      <c r="D41" s="1537"/>
      <c r="E41" s="1537"/>
      <c r="F41" s="1537"/>
      <c r="G41" s="1537"/>
      <c r="H41" s="1537"/>
      <c r="I41" s="1537"/>
      <c r="J41" s="1537"/>
      <c r="K41" s="1537"/>
      <c r="L41" s="1538"/>
      <c r="M41" s="541"/>
      <c r="N41" s="415"/>
      <c r="AK41" s="445"/>
      <c r="AL41" s="445"/>
      <c r="AM41" s="445"/>
      <c r="AN41" s="445"/>
      <c r="AO41" s="445"/>
    </row>
    <row r="42" spans="1:41" s="415" customFormat="1" ht="6.75" customHeight="1" x14ac:dyDescent="0.2">
      <c r="B42" s="484"/>
      <c r="C42" s="1444" t="s">
        <v>135</v>
      </c>
      <c r="D42" s="1444"/>
      <c r="E42" s="713"/>
      <c r="F42" s="713"/>
      <c r="G42" s="713"/>
      <c r="H42" s="713"/>
      <c r="I42" s="713"/>
      <c r="J42" s="713"/>
      <c r="K42" s="714"/>
      <c r="L42" s="714"/>
      <c r="M42" s="541"/>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45"/>
      <c r="AL42" s="445"/>
      <c r="AM42" s="445"/>
      <c r="AN42" s="445"/>
      <c r="AO42" s="445"/>
    </row>
    <row r="43" spans="1:41" ht="13.5" customHeight="1" x14ac:dyDescent="0.2">
      <c r="A43" s="415"/>
      <c r="B43" s="484"/>
      <c r="C43" s="1444"/>
      <c r="D43" s="1444"/>
      <c r="E43" s="1542">
        <v>2015</v>
      </c>
      <c r="F43" s="1542"/>
      <c r="G43" s="1542"/>
      <c r="H43" s="1542"/>
      <c r="I43" s="1542"/>
      <c r="J43" s="1542"/>
      <c r="K43" s="1544" t="str">
        <f xml:space="preserve"> CONCATENATE("valor médio de ",J7,F6)</f>
        <v>valor médio de jun.</v>
      </c>
      <c r="L43" s="433"/>
      <c r="M43" s="425"/>
      <c r="N43" s="415"/>
      <c r="AK43" s="445"/>
      <c r="AL43" s="445"/>
      <c r="AM43" s="445"/>
      <c r="AN43" s="445"/>
      <c r="AO43" s="445"/>
    </row>
    <row r="44" spans="1:41" ht="13.5" customHeight="1" x14ac:dyDescent="0.2">
      <c r="A44" s="415"/>
      <c r="B44" s="484"/>
      <c r="C44" s="430"/>
      <c r="D44" s="430"/>
      <c r="E44" s="777" t="str">
        <f t="shared" ref="E44:J44" si="7">+E7</f>
        <v>jan.</v>
      </c>
      <c r="F44" s="777" t="str">
        <f t="shared" si="7"/>
        <v>fev.</v>
      </c>
      <c r="G44" s="777" t="str">
        <f t="shared" si="7"/>
        <v>mar.</v>
      </c>
      <c r="H44" s="777" t="str">
        <f t="shared" si="7"/>
        <v>abr.</v>
      </c>
      <c r="I44" s="777" t="str">
        <f t="shared" si="7"/>
        <v>mai.</v>
      </c>
      <c r="J44" s="777" t="str">
        <f t="shared" si="7"/>
        <v>jun.</v>
      </c>
      <c r="K44" s="1545" t="e">
        <f xml:space="preserve"> CONCATENATE("valor médio de ",#REF!,#REF!)</f>
        <v>#REF!</v>
      </c>
      <c r="L44" s="433"/>
      <c r="M44" s="541"/>
      <c r="N44" s="415"/>
      <c r="AK44" s="445"/>
      <c r="AL44" s="445"/>
      <c r="AM44" s="445"/>
      <c r="AN44" s="445"/>
      <c r="AO44" s="445"/>
    </row>
    <row r="45" spans="1:41" s="438" customFormat="1" ht="14.25" customHeight="1" x14ac:dyDescent="0.2">
      <c r="A45" s="435"/>
      <c r="B45" s="715"/>
      <c r="C45" s="703" t="s">
        <v>68</v>
      </c>
      <c r="D45" s="508"/>
      <c r="E45" s="391">
        <v>208251</v>
      </c>
      <c r="F45" s="391">
        <v>208761</v>
      </c>
      <c r="G45" s="391">
        <v>206068</v>
      </c>
      <c r="H45" s="391">
        <v>210771</v>
      </c>
      <c r="I45" s="391">
        <v>210104</v>
      </c>
      <c r="J45" s="391">
        <v>208974</v>
      </c>
      <c r="K45" s="800">
        <v>93.601499057108299</v>
      </c>
      <c r="L45" s="346"/>
      <c r="M45" s="716"/>
      <c r="N45" s="435"/>
      <c r="O45" s="817"/>
      <c r="P45" s="816"/>
      <c r="Q45" s="817"/>
      <c r="R45" s="817"/>
      <c r="S45" s="420"/>
      <c r="T45" s="420"/>
      <c r="U45" s="420"/>
      <c r="V45" s="420"/>
      <c r="W45" s="420"/>
      <c r="X45" s="420"/>
      <c r="Y45" s="420"/>
      <c r="Z45" s="420"/>
      <c r="AA45" s="420"/>
      <c r="AB45" s="420"/>
      <c r="AC45" s="420"/>
      <c r="AD45" s="420"/>
      <c r="AE45" s="420"/>
      <c r="AF45" s="420"/>
      <c r="AG45" s="420"/>
      <c r="AH45" s="420"/>
      <c r="AI45" s="420"/>
      <c r="AJ45" s="420"/>
      <c r="AK45" s="445"/>
      <c r="AL45" s="445"/>
      <c r="AM45" s="445"/>
      <c r="AN45" s="778"/>
      <c r="AO45" s="778"/>
    </row>
    <row r="46" spans="1:41" ht="15" customHeight="1" x14ac:dyDescent="0.2">
      <c r="A46" s="415"/>
      <c r="B46" s="484"/>
      <c r="C46" s="99" t="s">
        <v>62</v>
      </c>
      <c r="D46" s="423"/>
      <c r="E46" s="343">
        <v>10010</v>
      </c>
      <c r="F46" s="343">
        <v>10418</v>
      </c>
      <c r="G46" s="343">
        <v>10240</v>
      </c>
      <c r="H46" s="343">
        <v>10406</v>
      </c>
      <c r="I46" s="343">
        <v>10497</v>
      </c>
      <c r="J46" s="343">
        <v>10561</v>
      </c>
      <c r="K46" s="783">
        <v>100.25473902003201</v>
      </c>
      <c r="L46" s="346"/>
      <c r="M46" s="541"/>
      <c r="N46" s="415"/>
      <c r="AK46" s="445"/>
      <c r="AL46" s="445"/>
      <c r="AM46" s="445"/>
      <c r="AN46" s="445"/>
      <c r="AO46" s="445"/>
    </row>
    <row r="47" spans="1:41" ht="11.65" customHeight="1" x14ac:dyDescent="0.2">
      <c r="A47" s="415"/>
      <c r="B47" s="484"/>
      <c r="C47" s="99" t="s">
        <v>55</v>
      </c>
      <c r="D47" s="423"/>
      <c r="E47" s="343">
        <v>4032</v>
      </c>
      <c r="F47" s="343">
        <v>4152</v>
      </c>
      <c r="G47" s="343">
        <v>4217</v>
      </c>
      <c r="H47" s="343">
        <v>4190</v>
      </c>
      <c r="I47" s="343">
        <v>4138</v>
      </c>
      <c r="J47" s="343">
        <v>4159</v>
      </c>
      <c r="K47" s="783">
        <v>90.672227145522399</v>
      </c>
      <c r="L47" s="346"/>
      <c r="M47" s="541"/>
      <c r="N47" s="415"/>
      <c r="AK47" s="445"/>
      <c r="AL47" s="445"/>
      <c r="AM47" s="445"/>
      <c r="AN47" s="445"/>
      <c r="AO47" s="445"/>
    </row>
    <row r="48" spans="1:41" ht="11.65" customHeight="1" x14ac:dyDescent="0.2">
      <c r="A48" s="415"/>
      <c r="B48" s="484"/>
      <c r="C48" s="99" t="s">
        <v>64</v>
      </c>
      <c r="D48" s="423"/>
      <c r="E48" s="343">
        <v>7036</v>
      </c>
      <c r="F48" s="343">
        <v>7018</v>
      </c>
      <c r="G48" s="343">
        <v>7039</v>
      </c>
      <c r="H48" s="343">
        <v>7200</v>
      </c>
      <c r="I48" s="343">
        <v>7143</v>
      </c>
      <c r="J48" s="343">
        <v>7114</v>
      </c>
      <c r="K48" s="783">
        <v>95.974481694487295</v>
      </c>
      <c r="L48" s="346"/>
      <c r="M48" s="541"/>
      <c r="N48" s="415"/>
      <c r="AK48" s="445"/>
      <c r="AL48" s="445"/>
      <c r="AM48" s="445"/>
      <c r="AN48" s="445"/>
      <c r="AO48" s="445"/>
    </row>
    <row r="49" spans="1:41" ht="11.65" customHeight="1" x14ac:dyDescent="0.2">
      <c r="A49" s="415"/>
      <c r="B49" s="484"/>
      <c r="C49" s="99" t="s">
        <v>66</v>
      </c>
      <c r="D49" s="423"/>
      <c r="E49" s="343">
        <v>1596</v>
      </c>
      <c r="F49" s="343">
        <v>1602</v>
      </c>
      <c r="G49" s="343">
        <v>1681</v>
      </c>
      <c r="H49" s="343">
        <v>1707</v>
      </c>
      <c r="I49" s="343">
        <v>1710</v>
      </c>
      <c r="J49" s="343">
        <v>1638</v>
      </c>
      <c r="K49" s="783">
        <v>97.395672727272697</v>
      </c>
      <c r="L49" s="717"/>
      <c r="M49" s="415"/>
      <c r="N49" s="415"/>
      <c r="AK49" s="445"/>
      <c r="AL49" s="445"/>
      <c r="AM49" s="445"/>
      <c r="AN49" s="445"/>
      <c r="AO49" s="445"/>
    </row>
    <row r="50" spans="1:41" ht="11.65" customHeight="1" x14ac:dyDescent="0.2">
      <c r="A50" s="415"/>
      <c r="B50" s="484"/>
      <c r="C50" s="99" t="s">
        <v>75</v>
      </c>
      <c r="D50" s="423"/>
      <c r="E50" s="343">
        <v>3287</v>
      </c>
      <c r="F50" s="343">
        <v>3360</v>
      </c>
      <c r="G50" s="343">
        <v>3316</v>
      </c>
      <c r="H50" s="343">
        <v>3405</v>
      </c>
      <c r="I50" s="343">
        <v>3315</v>
      </c>
      <c r="J50" s="343">
        <v>3233</v>
      </c>
      <c r="K50" s="783">
        <v>92.97</v>
      </c>
      <c r="L50" s="717"/>
      <c r="M50" s="415"/>
      <c r="N50" s="415"/>
      <c r="AK50" s="445"/>
      <c r="AL50" s="445"/>
      <c r="AM50" s="445"/>
      <c r="AN50" s="445"/>
      <c r="AO50" s="445"/>
    </row>
    <row r="51" spans="1:41" ht="11.65" customHeight="1" x14ac:dyDescent="0.2">
      <c r="A51" s="415"/>
      <c r="B51" s="484"/>
      <c r="C51" s="99" t="s">
        <v>61</v>
      </c>
      <c r="D51" s="423"/>
      <c r="E51" s="343">
        <v>6183</v>
      </c>
      <c r="F51" s="343">
        <v>6207</v>
      </c>
      <c r="G51" s="343">
        <v>6193</v>
      </c>
      <c r="H51" s="343">
        <v>6289</v>
      </c>
      <c r="I51" s="343">
        <v>6344</v>
      </c>
      <c r="J51" s="343">
        <v>6352</v>
      </c>
      <c r="K51" s="783">
        <v>105.09276211247899</v>
      </c>
      <c r="L51" s="717"/>
      <c r="M51" s="415"/>
      <c r="N51" s="415"/>
      <c r="AK51" s="445"/>
      <c r="AL51" s="445"/>
      <c r="AM51" s="445"/>
      <c r="AN51" s="445"/>
      <c r="AO51" s="445"/>
    </row>
    <row r="52" spans="1:41" ht="11.65" customHeight="1" x14ac:dyDescent="0.2">
      <c r="A52" s="415"/>
      <c r="B52" s="484"/>
      <c r="C52" s="99" t="s">
        <v>56</v>
      </c>
      <c r="D52" s="423"/>
      <c r="E52" s="343">
        <v>3515</v>
      </c>
      <c r="F52" s="343">
        <v>3480</v>
      </c>
      <c r="G52" s="343">
        <v>3383</v>
      </c>
      <c r="H52" s="343">
        <v>3377</v>
      </c>
      <c r="I52" s="343">
        <v>3466</v>
      </c>
      <c r="J52" s="343">
        <v>3403</v>
      </c>
      <c r="K52" s="783">
        <v>89.144020356234094</v>
      </c>
      <c r="L52" s="717"/>
      <c r="M52" s="415"/>
      <c r="N52" s="415"/>
    </row>
    <row r="53" spans="1:41" ht="11.65" customHeight="1" x14ac:dyDescent="0.2">
      <c r="A53" s="415"/>
      <c r="B53" s="484"/>
      <c r="C53" s="99" t="s">
        <v>74</v>
      </c>
      <c r="D53" s="423"/>
      <c r="E53" s="343">
        <v>6208</v>
      </c>
      <c r="F53" s="343">
        <v>6294</v>
      </c>
      <c r="G53" s="343">
        <v>6253</v>
      </c>
      <c r="H53" s="343">
        <v>6400</v>
      </c>
      <c r="I53" s="343">
        <v>6392</v>
      </c>
      <c r="J53" s="343">
        <v>6440</v>
      </c>
      <c r="K53" s="783">
        <v>95.389721338785407</v>
      </c>
      <c r="L53" s="717"/>
      <c r="M53" s="415"/>
      <c r="N53" s="415"/>
    </row>
    <row r="54" spans="1:41" ht="11.65" customHeight="1" x14ac:dyDescent="0.2">
      <c r="A54" s="415"/>
      <c r="B54" s="484"/>
      <c r="C54" s="99" t="s">
        <v>76</v>
      </c>
      <c r="D54" s="423"/>
      <c r="E54" s="343">
        <v>2851</v>
      </c>
      <c r="F54" s="343">
        <v>2810</v>
      </c>
      <c r="G54" s="343">
        <v>2759</v>
      </c>
      <c r="H54" s="343">
        <v>2808</v>
      </c>
      <c r="I54" s="343">
        <v>2680</v>
      </c>
      <c r="J54" s="343">
        <v>2608</v>
      </c>
      <c r="K54" s="783">
        <v>91.4151383831027</v>
      </c>
      <c r="L54" s="717"/>
      <c r="M54" s="415"/>
      <c r="N54" s="415"/>
    </row>
    <row r="55" spans="1:41" ht="11.65" customHeight="1" x14ac:dyDescent="0.2">
      <c r="A55" s="415"/>
      <c r="B55" s="484"/>
      <c r="C55" s="99" t="s">
        <v>60</v>
      </c>
      <c r="D55" s="423"/>
      <c r="E55" s="343">
        <v>4541</v>
      </c>
      <c r="F55" s="343">
        <v>4596</v>
      </c>
      <c r="G55" s="343">
        <v>4488</v>
      </c>
      <c r="H55" s="343">
        <v>4664</v>
      </c>
      <c r="I55" s="343">
        <v>4592</v>
      </c>
      <c r="J55" s="343">
        <v>4481</v>
      </c>
      <c r="K55" s="783">
        <v>98.6813032089064</v>
      </c>
      <c r="L55" s="717"/>
      <c r="M55" s="415"/>
      <c r="N55" s="415"/>
    </row>
    <row r="56" spans="1:41" ht="11.65" customHeight="1" x14ac:dyDescent="0.2">
      <c r="A56" s="415"/>
      <c r="B56" s="484"/>
      <c r="C56" s="99" t="s">
        <v>59</v>
      </c>
      <c r="D56" s="423"/>
      <c r="E56" s="343">
        <v>37711</v>
      </c>
      <c r="F56" s="343">
        <v>37551</v>
      </c>
      <c r="G56" s="343">
        <v>37707</v>
      </c>
      <c r="H56" s="343">
        <v>38590</v>
      </c>
      <c r="I56" s="343">
        <v>38038</v>
      </c>
      <c r="J56" s="343">
        <v>38132</v>
      </c>
      <c r="K56" s="783">
        <v>95.731329631263506</v>
      </c>
      <c r="L56" s="717"/>
      <c r="M56" s="415"/>
      <c r="N56" s="415"/>
    </row>
    <row r="57" spans="1:41" ht="11.65" customHeight="1" x14ac:dyDescent="0.2">
      <c r="A57" s="415"/>
      <c r="B57" s="484"/>
      <c r="C57" s="99" t="s">
        <v>57</v>
      </c>
      <c r="D57" s="423"/>
      <c r="E57" s="343">
        <v>2893</v>
      </c>
      <c r="F57" s="343">
        <v>2910</v>
      </c>
      <c r="G57" s="343">
        <v>2894</v>
      </c>
      <c r="H57" s="343">
        <v>2860</v>
      </c>
      <c r="I57" s="343">
        <v>2645</v>
      </c>
      <c r="J57" s="343">
        <v>2526</v>
      </c>
      <c r="K57" s="783">
        <v>90.608413298073302</v>
      </c>
      <c r="L57" s="717"/>
      <c r="M57" s="415"/>
      <c r="N57" s="415"/>
    </row>
    <row r="58" spans="1:41" ht="11.65" customHeight="1" x14ac:dyDescent="0.2">
      <c r="A58" s="415"/>
      <c r="B58" s="484"/>
      <c r="C58" s="99" t="s">
        <v>63</v>
      </c>
      <c r="D58" s="423"/>
      <c r="E58" s="343">
        <v>59257</v>
      </c>
      <c r="F58" s="343">
        <v>59264</v>
      </c>
      <c r="G58" s="343">
        <v>58351</v>
      </c>
      <c r="H58" s="343">
        <v>60139</v>
      </c>
      <c r="I58" s="343">
        <v>60312</v>
      </c>
      <c r="J58" s="343">
        <v>59116</v>
      </c>
      <c r="K58" s="783">
        <v>94.727792597083294</v>
      </c>
      <c r="L58" s="717"/>
      <c r="M58" s="415"/>
      <c r="N58" s="415"/>
    </row>
    <row r="59" spans="1:41" ht="11.65" customHeight="1" x14ac:dyDescent="0.2">
      <c r="A59" s="415"/>
      <c r="B59" s="484"/>
      <c r="C59" s="99" t="s">
        <v>79</v>
      </c>
      <c r="D59" s="423"/>
      <c r="E59" s="343">
        <v>5140</v>
      </c>
      <c r="F59" s="343">
        <v>5060</v>
      </c>
      <c r="G59" s="343">
        <v>5178</v>
      </c>
      <c r="H59" s="343">
        <v>5189</v>
      </c>
      <c r="I59" s="343">
        <v>5261</v>
      </c>
      <c r="J59" s="343">
        <v>5335</v>
      </c>
      <c r="K59" s="783">
        <v>94.833568152632594</v>
      </c>
      <c r="L59" s="717"/>
      <c r="M59" s="415"/>
      <c r="N59" s="415"/>
    </row>
    <row r="60" spans="1:41" ht="11.65" customHeight="1" x14ac:dyDescent="0.2">
      <c r="A60" s="415"/>
      <c r="B60" s="484"/>
      <c r="C60" s="99" t="s">
        <v>58</v>
      </c>
      <c r="D60" s="423"/>
      <c r="E60" s="343">
        <v>17216</v>
      </c>
      <c r="F60" s="343">
        <v>17331</v>
      </c>
      <c r="G60" s="343">
        <v>17199</v>
      </c>
      <c r="H60" s="343">
        <v>17544</v>
      </c>
      <c r="I60" s="343">
        <v>17596</v>
      </c>
      <c r="J60" s="343">
        <v>17849</v>
      </c>
      <c r="K60" s="783">
        <v>101.55353550543001</v>
      </c>
      <c r="L60" s="717"/>
      <c r="M60" s="415"/>
      <c r="N60" s="415"/>
    </row>
    <row r="61" spans="1:41" ht="11.65" customHeight="1" x14ac:dyDescent="0.2">
      <c r="A61" s="415"/>
      <c r="B61" s="484"/>
      <c r="C61" s="99" t="s">
        <v>65</v>
      </c>
      <c r="D61" s="423"/>
      <c r="E61" s="343">
        <v>2321</v>
      </c>
      <c r="F61" s="343">
        <v>2313</v>
      </c>
      <c r="G61" s="343">
        <v>2298</v>
      </c>
      <c r="H61" s="343">
        <v>2336</v>
      </c>
      <c r="I61" s="343">
        <v>2348</v>
      </c>
      <c r="J61" s="343">
        <v>2310</v>
      </c>
      <c r="K61" s="783">
        <v>101.43653536636999</v>
      </c>
      <c r="L61" s="717"/>
      <c r="M61" s="415"/>
      <c r="N61" s="415"/>
    </row>
    <row r="62" spans="1:41" ht="11.65" customHeight="1" x14ac:dyDescent="0.2">
      <c r="A62" s="415"/>
      <c r="B62" s="484"/>
      <c r="C62" s="99" t="s">
        <v>67</v>
      </c>
      <c r="D62" s="423"/>
      <c r="E62" s="343">
        <v>4837</v>
      </c>
      <c r="F62" s="343">
        <v>4853</v>
      </c>
      <c r="G62" s="343">
        <v>4758</v>
      </c>
      <c r="H62" s="343">
        <v>4829</v>
      </c>
      <c r="I62" s="343">
        <v>4900</v>
      </c>
      <c r="J62" s="343">
        <v>4898</v>
      </c>
      <c r="K62" s="783">
        <v>99.198377557220994</v>
      </c>
      <c r="L62" s="717"/>
      <c r="M62" s="415"/>
      <c r="N62" s="415"/>
    </row>
    <row r="63" spans="1:41" ht="11.65" customHeight="1" x14ac:dyDescent="0.2">
      <c r="A63" s="415"/>
      <c r="B63" s="484"/>
      <c r="C63" s="99" t="s">
        <v>77</v>
      </c>
      <c r="D63" s="423"/>
      <c r="E63" s="343">
        <v>6781</v>
      </c>
      <c r="F63" s="343">
        <v>6707</v>
      </c>
      <c r="G63" s="343">
        <v>6564</v>
      </c>
      <c r="H63" s="343">
        <v>6904</v>
      </c>
      <c r="I63" s="343">
        <v>6831</v>
      </c>
      <c r="J63" s="343">
        <v>6882</v>
      </c>
      <c r="K63" s="783">
        <v>95.381627133352595</v>
      </c>
      <c r="L63" s="717"/>
      <c r="M63" s="415"/>
      <c r="N63" s="415"/>
    </row>
    <row r="64" spans="1:41" ht="11.25" customHeight="1" x14ac:dyDescent="0.2">
      <c r="A64" s="415"/>
      <c r="B64" s="484"/>
      <c r="C64" s="99" t="s">
        <v>132</v>
      </c>
      <c r="D64" s="423"/>
      <c r="E64" s="343">
        <v>18503</v>
      </c>
      <c r="F64" s="343">
        <v>18534</v>
      </c>
      <c r="G64" s="343">
        <v>17427</v>
      </c>
      <c r="H64" s="343">
        <v>17798</v>
      </c>
      <c r="I64" s="343">
        <v>17959</v>
      </c>
      <c r="J64" s="343">
        <v>17925</v>
      </c>
      <c r="K64" s="783">
        <v>68.484389511609294</v>
      </c>
      <c r="L64" s="717"/>
      <c r="M64" s="415"/>
      <c r="N64" s="415"/>
    </row>
    <row r="65" spans="1:15" ht="11.65" customHeight="1" x14ac:dyDescent="0.2">
      <c r="A65" s="415"/>
      <c r="B65" s="484"/>
      <c r="C65" s="99" t="s">
        <v>133</v>
      </c>
      <c r="D65" s="423"/>
      <c r="E65" s="343">
        <v>4333</v>
      </c>
      <c r="F65" s="343">
        <v>4301</v>
      </c>
      <c r="G65" s="343">
        <v>4123</v>
      </c>
      <c r="H65" s="343">
        <v>4136</v>
      </c>
      <c r="I65" s="343">
        <v>3937</v>
      </c>
      <c r="J65" s="343">
        <v>4012</v>
      </c>
      <c r="K65" s="783">
        <v>90.301089918256096</v>
      </c>
      <c r="L65" s="717"/>
      <c r="M65" s="415"/>
      <c r="N65" s="415"/>
    </row>
    <row r="66" spans="1:15" s="720" customFormat="1" ht="7.5" customHeight="1" x14ac:dyDescent="0.15">
      <c r="A66" s="718"/>
      <c r="B66" s="719"/>
      <c r="C66" s="1547" t="s">
        <v>677</v>
      </c>
      <c r="D66" s="1547"/>
      <c r="E66" s="1547"/>
      <c r="F66" s="1547"/>
      <c r="G66" s="1547"/>
      <c r="H66" s="1547"/>
      <c r="I66" s="1547"/>
      <c r="J66" s="1547"/>
      <c r="K66" s="1548"/>
      <c r="L66" s="1548"/>
      <c r="M66" s="1548"/>
      <c r="N66" s="1548"/>
      <c r="O66" s="1548"/>
    </row>
    <row r="67" spans="1:15" ht="13.5" customHeight="1" x14ac:dyDescent="0.2">
      <c r="A67" s="415"/>
      <c r="B67" s="719"/>
      <c r="C67" s="489" t="s">
        <v>390</v>
      </c>
      <c r="D67" s="423"/>
      <c r="E67" s="721"/>
      <c r="F67" s="721"/>
      <c r="G67" s="721"/>
      <c r="H67" s="721"/>
      <c r="I67" s="464" t="s">
        <v>136</v>
      </c>
      <c r="J67" s="599"/>
      <c r="K67" s="599"/>
      <c r="L67" s="599"/>
      <c r="M67" s="541"/>
      <c r="N67" s="415"/>
    </row>
    <row r="68" spans="1:15" ht="9" customHeight="1" x14ac:dyDescent="0.2">
      <c r="A68" s="415"/>
      <c r="B68" s="722"/>
      <c r="C68" s="723" t="s">
        <v>247</v>
      </c>
      <c r="D68" s="423"/>
      <c r="E68" s="721"/>
      <c r="F68" s="721"/>
      <c r="G68" s="721"/>
      <c r="H68" s="721"/>
      <c r="I68" s="724"/>
      <c r="J68" s="599"/>
      <c r="K68" s="599"/>
      <c r="L68" s="599"/>
      <c r="M68" s="541"/>
      <c r="N68" s="415"/>
    </row>
    <row r="69" spans="1:15" ht="13.5" customHeight="1" x14ac:dyDescent="0.2">
      <c r="A69" s="415"/>
      <c r="B69" s="725">
        <v>18</v>
      </c>
      <c r="C69" s="1543">
        <v>42248</v>
      </c>
      <c r="D69" s="1543"/>
      <c r="E69" s="1543"/>
      <c r="F69" s="1543"/>
      <c r="G69" s="425"/>
      <c r="H69" s="425"/>
      <c r="I69" s="425"/>
      <c r="J69" s="425"/>
      <c r="K69" s="425"/>
      <c r="L69" s="425"/>
      <c r="M69" s="425"/>
      <c r="N69" s="425"/>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theme="3"/>
  </sheetPr>
  <dimension ref="A1:O72"/>
  <sheetViews>
    <sheetView zoomScaleNormal="100" workbookViewId="0"/>
  </sheetViews>
  <sheetFormatPr defaultRowHeight="12.75" x14ac:dyDescent="0.2"/>
  <cols>
    <col min="1" max="1" width="1" style="420" customWidth="1"/>
    <col min="2" max="2" width="2.5703125" style="420" customWidth="1"/>
    <col min="3" max="3" width="1.140625" style="420" customWidth="1"/>
    <col min="4" max="4" width="25.85546875" style="420" customWidth="1"/>
    <col min="5" max="10" width="7.5703125" style="431" customWidth="1"/>
    <col min="11" max="11" width="7.5703125" style="466" customWidth="1"/>
    <col min="12" max="12" width="7.5703125" style="431" customWidth="1"/>
    <col min="13" max="13" width="7.5703125" style="466" customWidth="1"/>
    <col min="14" max="14" width="2.5703125" style="420" customWidth="1"/>
    <col min="15" max="15" width="1" style="420" customWidth="1"/>
    <col min="16" max="16384" width="9.140625" style="420"/>
  </cols>
  <sheetData>
    <row r="1" spans="1:15" ht="13.5" customHeight="1" x14ac:dyDescent="0.2">
      <c r="A1" s="415"/>
      <c r="B1" s="1442" t="s">
        <v>349</v>
      </c>
      <c r="C1" s="1442"/>
      <c r="D1" s="1442"/>
      <c r="E1" s="417"/>
      <c r="F1" s="417"/>
      <c r="G1" s="417"/>
      <c r="H1" s="417"/>
      <c r="I1" s="417"/>
      <c r="J1" s="418"/>
      <c r="K1" s="1076"/>
      <c r="L1" s="1076"/>
      <c r="M1" s="1076"/>
      <c r="N1" s="419"/>
      <c r="O1" s="415"/>
    </row>
    <row r="2" spans="1:15" ht="6" customHeight="1" x14ac:dyDescent="0.2">
      <c r="A2" s="415"/>
      <c r="B2" s="1550"/>
      <c r="C2" s="1550"/>
      <c r="D2" s="1550"/>
      <c r="E2" s="421"/>
      <c r="F2" s="422"/>
      <c r="G2" s="422"/>
      <c r="H2" s="422"/>
      <c r="I2" s="422"/>
      <c r="J2" s="422"/>
      <c r="K2" s="423"/>
      <c r="L2" s="422"/>
      <c r="M2" s="423"/>
      <c r="N2" s="424"/>
      <c r="O2" s="415"/>
    </row>
    <row r="3" spans="1:15" ht="13.5" customHeight="1" thickBot="1" x14ac:dyDescent="0.25">
      <c r="A3" s="415"/>
      <c r="B3" s="425"/>
      <c r="C3" s="425"/>
      <c r="D3" s="425"/>
      <c r="E3" s="422"/>
      <c r="F3" s="422"/>
      <c r="G3" s="422"/>
      <c r="H3" s="422"/>
      <c r="I3" s="422" t="s">
        <v>34</v>
      </c>
      <c r="J3" s="422"/>
      <c r="K3" s="785"/>
      <c r="L3" s="422"/>
      <c r="M3" s="785" t="s">
        <v>73</v>
      </c>
      <c r="N3" s="426"/>
      <c r="O3" s="415"/>
    </row>
    <row r="4" spans="1:15" s="429" customFormat="1" ht="13.5" customHeight="1" thickBot="1" x14ac:dyDescent="0.25">
      <c r="A4" s="427"/>
      <c r="B4" s="428"/>
      <c r="C4" s="1551" t="s">
        <v>0</v>
      </c>
      <c r="D4" s="1552"/>
      <c r="E4" s="1552"/>
      <c r="F4" s="1552"/>
      <c r="G4" s="1552"/>
      <c r="H4" s="1552"/>
      <c r="I4" s="1552"/>
      <c r="J4" s="1552"/>
      <c r="K4" s="1552"/>
      <c r="L4" s="1552"/>
      <c r="M4" s="1553"/>
      <c r="N4" s="426"/>
      <c r="O4" s="415"/>
    </row>
    <row r="5" spans="1:15" ht="4.5" customHeight="1" x14ac:dyDescent="0.2">
      <c r="A5" s="415"/>
      <c r="B5" s="425"/>
      <c r="C5" s="1444" t="s">
        <v>78</v>
      </c>
      <c r="D5" s="1444"/>
      <c r="F5" s="904"/>
      <c r="G5" s="904"/>
      <c r="H5" s="904"/>
      <c r="I5" s="432"/>
      <c r="J5" s="432"/>
      <c r="K5" s="432"/>
      <c r="L5" s="432"/>
      <c r="M5" s="432"/>
      <c r="N5" s="426"/>
      <c r="O5" s="415"/>
    </row>
    <row r="6" spans="1:15" ht="12" customHeight="1" x14ac:dyDescent="0.2">
      <c r="A6" s="415"/>
      <c r="B6" s="425"/>
      <c r="C6" s="1444"/>
      <c r="D6" s="1444"/>
      <c r="E6" s="1441">
        <v>2014</v>
      </c>
      <c r="F6" s="1441"/>
      <c r="G6" s="1441"/>
      <c r="H6" s="1179"/>
      <c r="I6" s="1441">
        <v>2015</v>
      </c>
      <c r="J6" s="1441"/>
      <c r="K6" s="1441"/>
      <c r="L6" s="1441"/>
      <c r="M6" s="1441"/>
      <c r="N6" s="426"/>
      <c r="O6" s="415"/>
    </row>
    <row r="7" spans="1:15" s="429" customFormat="1" ht="12.75" customHeight="1" x14ac:dyDescent="0.2">
      <c r="A7" s="427"/>
      <c r="B7" s="428"/>
      <c r="C7" s="434"/>
      <c r="D7" s="434"/>
      <c r="E7" s="875" t="s">
        <v>96</v>
      </c>
      <c r="F7" s="875" t="s">
        <v>95</v>
      </c>
      <c r="G7" s="875" t="s">
        <v>94</v>
      </c>
      <c r="H7" s="875" t="s">
        <v>93</v>
      </c>
      <c r="I7" s="875" t="s">
        <v>104</v>
      </c>
      <c r="J7" s="875" t="s">
        <v>103</v>
      </c>
      <c r="K7" s="875" t="s">
        <v>102</v>
      </c>
      <c r="L7" s="875" t="s">
        <v>101</v>
      </c>
      <c r="M7" s="875" t="s">
        <v>100</v>
      </c>
      <c r="N7" s="426"/>
      <c r="O7" s="415"/>
    </row>
    <row r="8" spans="1:15" s="438" customFormat="1" ht="13.5" customHeight="1" x14ac:dyDescent="0.2">
      <c r="A8" s="435"/>
      <c r="B8" s="436"/>
      <c r="C8" s="1554" t="s">
        <v>137</v>
      </c>
      <c r="D8" s="1554"/>
      <c r="E8" s="437"/>
      <c r="F8" s="437"/>
      <c r="G8" s="437"/>
      <c r="H8" s="437"/>
      <c r="I8" s="437"/>
      <c r="J8" s="437"/>
      <c r="K8" s="437"/>
      <c r="L8" s="437"/>
      <c r="M8" s="437"/>
      <c r="N8" s="426"/>
      <c r="O8" s="415"/>
    </row>
    <row r="9" spans="1:15" ht="11.25" customHeight="1" x14ac:dyDescent="0.2">
      <c r="A9" s="415"/>
      <c r="B9" s="425"/>
      <c r="C9" s="99" t="s">
        <v>138</v>
      </c>
      <c r="D9" s="439"/>
      <c r="E9" s="86">
        <v>260033</v>
      </c>
      <c r="F9" s="86">
        <v>259201</v>
      </c>
      <c r="G9" s="86">
        <v>258448</v>
      </c>
      <c r="H9" s="86">
        <v>258433</v>
      </c>
      <c r="I9" s="86">
        <v>256794</v>
      </c>
      <c r="J9" s="86">
        <v>255616</v>
      </c>
      <c r="K9" s="86">
        <v>254644</v>
      </c>
      <c r="L9" s="86">
        <v>254158</v>
      </c>
      <c r="M9" s="86">
        <v>253789</v>
      </c>
      <c r="N9" s="426"/>
      <c r="O9" s="415"/>
    </row>
    <row r="10" spans="1:15" ht="11.25" customHeight="1" x14ac:dyDescent="0.2">
      <c r="A10" s="415"/>
      <c r="B10" s="425"/>
      <c r="C10" s="99"/>
      <c r="D10" s="440" t="s">
        <v>72</v>
      </c>
      <c r="E10" s="441">
        <v>135352</v>
      </c>
      <c r="F10" s="441">
        <v>134984</v>
      </c>
      <c r="G10" s="441">
        <v>134717</v>
      </c>
      <c r="H10" s="441">
        <v>134839</v>
      </c>
      <c r="I10" s="441">
        <v>134037</v>
      </c>
      <c r="J10" s="441">
        <v>133442</v>
      </c>
      <c r="K10" s="441">
        <v>133003</v>
      </c>
      <c r="L10" s="441">
        <v>132808</v>
      </c>
      <c r="M10" s="441">
        <v>132713</v>
      </c>
      <c r="N10" s="426"/>
      <c r="O10" s="415"/>
    </row>
    <row r="11" spans="1:15" ht="11.25" customHeight="1" x14ac:dyDescent="0.2">
      <c r="A11" s="415"/>
      <c r="B11" s="425"/>
      <c r="C11" s="99"/>
      <c r="D11" s="440" t="s">
        <v>71</v>
      </c>
      <c r="E11" s="441">
        <v>124681</v>
      </c>
      <c r="F11" s="441">
        <v>124217</v>
      </c>
      <c r="G11" s="441">
        <v>123731</v>
      </c>
      <c r="H11" s="441">
        <v>123594</v>
      </c>
      <c r="I11" s="441">
        <v>122757</v>
      </c>
      <c r="J11" s="441">
        <v>122174</v>
      </c>
      <c r="K11" s="441">
        <v>121641</v>
      </c>
      <c r="L11" s="441">
        <v>121350</v>
      </c>
      <c r="M11" s="441">
        <v>121076</v>
      </c>
      <c r="N11" s="426"/>
      <c r="O11" s="415"/>
    </row>
    <row r="12" spans="1:15" ht="11.25" customHeight="1" x14ac:dyDescent="0.2">
      <c r="A12" s="415"/>
      <c r="B12" s="425"/>
      <c r="C12" s="99" t="s">
        <v>139</v>
      </c>
      <c r="D12" s="439"/>
      <c r="E12" s="86">
        <v>2007689</v>
      </c>
      <c r="F12" s="86">
        <v>2007771</v>
      </c>
      <c r="G12" s="86">
        <v>2007120</v>
      </c>
      <c r="H12" s="86">
        <v>2006161</v>
      </c>
      <c r="I12" s="86">
        <v>2005665</v>
      </c>
      <c r="J12" s="86">
        <v>2003645</v>
      </c>
      <c r="K12" s="86">
        <v>2002027</v>
      </c>
      <c r="L12" s="86">
        <v>2002701</v>
      </c>
      <c r="M12" s="86">
        <v>2004830</v>
      </c>
      <c r="N12" s="426"/>
      <c r="O12" s="415"/>
    </row>
    <row r="13" spans="1:15" ht="11.25" customHeight="1" x14ac:dyDescent="0.2">
      <c r="A13" s="415"/>
      <c r="B13" s="425"/>
      <c r="C13" s="99"/>
      <c r="D13" s="440" t="s">
        <v>72</v>
      </c>
      <c r="E13" s="441">
        <v>944082</v>
      </c>
      <c r="F13" s="441">
        <v>944263</v>
      </c>
      <c r="G13" s="441">
        <v>943970</v>
      </c>
      <c r="H13" s="441">
        <v>943656</v>
      </c>
      <c r="I13" s="441">
        <v>943139</v>
      </c>
      <c r="J13" s="441">
        <v>942196</v>
      </c>
      <c r="K13" s="441">
        <v>941366</v>
      </c>
      <c r="L13" s="441">
        <v>941869</v>
      </c>
      <c r="M13" s="441">
        <v>943222</v>
      </c>
      <c r="N13" s="426"/>
      <c r="O13" s="415"/>
    </row>
    <row r="14" spans="1:15" ht="11.25" customHeight="1" x14ac:dyDescent="0.2">
      <c r="A14" s="415"/>
      <c r="B14" s="425"/>
      <c r="C14" s="99"/>
      <c r="D14" s="440" t="s">
        <v>71</v>
      </c>
      <c r="E14" s="441">
        <v>1063607</v>
      </c>
      <c r="F14" s="441">
        <v>1063508</v>
      </c>
      <c r="G14" s="441">
        <v>1063150</v>
      </c>
      <c r="H14" s="441">
        <v>1062505</v>
      </c>
      <c r="I14" s="441">
        <v>1062526</v>
      </c>
      <c r="J14" s="441">
        <v>1061449</v>
      </c>
      <c r="K14" s="441">
        <v>1060661</v>
      </c>
      <c r="L14" s="441">
        <v>1060832</v>
      </c>
      <c r="M14" s="441">
        <v>1061608</v>
      </c>
      <c r="N14" s="426"/>
      <c r="O14" s="415"/>
    </row>
    <row r="15" spans="1:15" ht="11.25" customHeight="1" x14ac:dyDescent="0.2">
      <c r="A15" s="415"/>
      <c r="B15" s="425"/>
      <c r="C15" s="99" t="s">
        <v>140</v>
      </c>
      <c r="D15" s="439"/>
      <c r="E15" s="86">
        <v>715082</v>
      </c>
      <c r="F15" s="86">
        <v>717036</v>
      </c>
      <c r="G15" s="86">
        <v>718246</v>
      </c>
      <c r="H15" s="86">
        <v>719404</v>
      </c>
      <c r="I15" s="86">
        <v>718505</v>
      </c>
      <c r="J15" s="86">
        <v>716611</v>
      </c>
      <c r="K15" s="86">
        <v>717460</v>
      </c>
      <c r="L15" s="86">
        <v>719067</v>
      </c>
      <c r="M15" s="86">
        <v>720618</v>
      </c>
      <c r="N15" s="426"/>
      <c r="O15" s="415"/>
    </row>
    <row r="16" spans="1:15" ht="11.25" customHeight="1" x14ac:dyDescent="0.2">
      <c r="A16" s="415"/>
      <c r="B16" s="425"/>
      <c r="C16" s="99"/>
      <c r="D16" s="440" t="s">
        <v>72</v>
      </c>
      <c r="E16" s="441">
        <v>130988</v>
      </c>
      <c r="F16" s="441">
        <v>131694</v>
      </c>
      <c r="G16" s="441">
        <v>132114</v>
      </c>
      <c r="H16" s="441">
        <v>132513</v>
      </c>
      <c r="I16" s="441">
        <v>132376</v>
      </c>
      <c r="J16" s="441">
        <v>131833</v>
      </c>
      <c r="K16" s="441">
        <v>132228</v>
      </c>
      <c r="L16" s="441">
        <v>132880</v>
      </c>
      <c r="M16" s="441">
        <v>133325</v>
      </c>
      <c r="N16" s="426"/>
      <c r="O16" s="415"/>
    </row>
    <row r="17" spans="1:15" ht="11.25" customHeight="1" x14ac:dyDescent="0.2">
      <c r="A17" s="415"/>
      <c r="B17" s="425"/>
      <c r="C17" s="99"/>
      <c r="D17" s="440" t="s">
        <v>71</v>
      </c>
      <c r="E17" s="441">
        <v>584094</v>
      </c>
      <c r="F17" s="441">
        <v>585342</v>
      </c>
      <c r="G17" s="441">
        <v>586132</v>
      </c>
      <c r="H17" s="441">
        <v>586891</v>
      </c>
      <c r="I17" s="441">
        <v>586129</v>
      </c>
      <c r="J17" s="441">
        <v>584778</v>
      </c>
      <c r="K17" s="441">
        <v>585232</v>
      </c>
      <c r="L17" s="441">
        <v>586187</v>
      </c>
      <c r="M17" s="441">
        <v>587293</v>
      </c>
      <c r="N17" s="426"/>
      <c r="O17" s="415"/>
    </row>
    <row r="18" spans="1:15" ht="9.75" customHeight="1" x14ac:dyDescent="0.2">
      <c r="A18" s="415"/>
      <c r="B18" s="425"/>
      <c r="C18" s="1555" t="s">
        <v>678</v>
      </c>
      <c r="D18" s="1555"/>
      <c r="E18" s="1555"/>
      <c r="F18" s="1555"/>
      <c r="G18" s="1555"/>
      <c r="H18" s="1555"/>
      <c r="I18" s="1555"/>
      <c r="J18" s="1555"/>
      <c r="K18" s="1555"/>
      <c r="L18" s="1555"/>
      <c r="M18" s="1555"/>
      <c r="N18" s="426"/>
      <c r="O18" s="89"/>
    </row>
    <row r="19" spans="1:15" ht="9" customHeight="1" thickBot="1" x14ac:dyDescent="0.25">
      <c r="A19" s="415"/>
      <c r="B19" s="425"/>
      <c r="C19" s="727"/>
      <c r="D19" s="727"/>
      <c r="E19" s="727"/>
      <c r="F19" s="727"/>
      <c r="G19" s="727"/>
      <c r="H19" s="727"/>
      <c r="I19" s="727"/>
      <c r="J19" s="727"/>
      <c r="K19" s="727"/>
      <c r="L19" s="727"/>
      <c r="M19" s="727"/>
      <c r="N19" s="426"/>
      <c r="O19" s="89"/>
    </row>
    <row r="20" spans="1:15" ht="15" customHeight="1" thickBot="1" x14ac:dyDescent="0.25">
      <c r="A20" s="415"/>
      <c r="B20" s="425"/>
      <c r="C20" s="1536" t="s">
        <v>323</v>
      </c>
      <c r="D20" s="1537"/>
      <c r="E20" s="1537"/>
      <c r="F20" s="1537"/>
      <c r="G20" s="1537"/>
      <c r="H20" s="1537"/>
      <c r="I20" s="1537"/>
      <c r="J20" s="1537"/>
      <c r="K20" s="1537"/>
      <c r="L20" s="1537"/>
      <c r="M20" s="1538"/>
      <c r="N20" s="426"/>
      <c r="O20" s="415"/>
    </row>
    <row r="21" spans="1:15" ht="9.75" customHeight="1" x14ac:dyDescent="0.2">
      <c r="A21" s="415"/>
      <c r="B21" s="425"/>
      <c r="C21" s="90" t="s">
        <v>78</v>
      </c>
      <c r="D21" s="423"/>
      <c r="E21" s="442"/>
      <c r="F21" s="442"/>
      <c r="G21" s="442"/>
      <c r="H21" s="442"/>
      <c r="I21" s="442"/>
      <c r="J21" s="442"/>
      <c r="K21" s="442"/>
      <c r="L21" s="442"/>
      <c r="M21" s="442"/>
      <c r="N21" s="426"/>
      <c r="O21" s="415"/>
    </row>
    <row r="22" spans="1:15" ht="13.5" customHeight="1" x14ac:dyDescent="0.2">
      <c r="A22" s="415"/>
      <c r="B22" s="425"/>
      <c r="C22" s="1554" t="s">
        <v>141</v>
      </c>
      <c r="D22" s="1554"/>
      <c r="E22" s="420"/>
      <c r="F22" s="437"/>
      <c r="G22" s="437"/>
      <c r="H22" s="437"/>
      <c r="I22" s="437"/>
      <c r="J22" s="437"/>
      <c r="K22" s="437"/>
      <c r="L22" s="437"/>
      <c r="M22" s="437"/>
      <c r="N22" s="426"/>
      <c r="O22" s="415"/>
    </row>
    <row r="23" spans="1:15" s="429" customFormat="1" ht="11.25" customHeight="1" x14ac:dyDescent="0.2">
      <c r="A23" s="427"/>
      <c r="B23" s="428"/>
      <c r="C23" s="91" t="s">
        <v>142</v>
      </c>
      <c r="D23" s="589"/>
      <c r="E23" s="87">
        <v>1160867</v>
      </c>
      <c r="F23" s="87">
        <v>1165014</v>
      </c>
      <c r="G23" s="87">
        <v>1165439</v>
      </c>
      <c r="H23" s="87">
        <v>1127452</v>
      </c>
      <c r="I23" s="87">
        <v>1131970</v>
      </c>
      <c r="J23" s="87">
        <v>1135756</v>
      </c>
      <c r="K23" s="87">
        <v>1138141</v>
      </c>
      <c r="L23" s="87">
        <v>1140234</v>
      </c>
      <c r="M23" s="87">
        <v>1140988</v>
      </c>
      <c r="N23" s="426"/>
      <c r="O23" s="427"/>
    </row>
    <row r="24" spans="1:15" ht="11.25" customHeight="1" x14ac:dyDescent="0.2">
      <c r="A24" s="415"/>
      <c r="B24" s="425"/>
      <c r="C24" s="1556" t="s">
        <v>365</v>
      </c>
      <c r="D24" s="1556"/>
      <c r="E24" s="87">
        <v>78960</v>
      </c>
      <c r="F24" s="87">
        <v>79985</v>
      </c>
      <c r="G24" s="87">
        <v>80451</v>
      </c>
      <c r="H24" s="87">
        <v>75632</v>
      </c>
      <c r="I24" s="87">
        <v>76195</v>
      </c>
      <c r="J24" s="87">
        <v>76831</v>
      </c>
      <c r="K24" s="87">
        <v>77330</v>
      </c>
      <c r="L24" s="87">
        <v>77561</v>
      </c>
      <c r="M24" s="87">
        <v>77550</v>
      </c>
      <c r="N24" s="443"/>
      <c r="O24" s="415"/>
    </row>
    <row r="25" spans="1:15" ht="11.25" customHeight="1" x14ac:dyDescent="0.2">
      <c r="A25" s="415"/>
      <c r="B25" s="425"/>
      <c r="C25" s="1549" t="s">
        <v>143</v>
      </c>
      <c r="D25" s="1549"/>
      <c r="E25" s="87">
        <v>1429</v>
      </c>
      <c r="F25" s="87">
        <v>1136</v>
      </c>
      <c r="G25" s="87">
        <v>1520</v>
      </c>
      <c r="H25" s="87">
        <v>2022</v>
      </c>
      <c r="I25" s="87">
        <v>2622</v>
      </c>
      <c r="J25" s="87">
        <v>3258</v>
      </c>
      <c r="K25" s="87">
        <v>4158</v>
      </c>
      <c r="L25" s="87">
        <v>4749</v>
      </c>
      <c r="M25" s="87">
        <v>5239</v>
      </c>
      <c r="N25" s="426"/>
      <c r="O25" s="445"/>
    </row>
    <row r="26" spans="1:15" ht="11.25" customHeight="1" x14ac:dyDescent="0.2">
      <c r="A26" s="415"/>
      <c r="B26" s="425"/>
      <c r="C26" s="1556" t="s">
        <v>144</v>
      </c>
      <c r="D26" s="1556"/>
      <c r="E26" s="92">
        <v>13245</v>
      </c>
      <c r="F26" s="92">
        <v>13251</v>
      </c>
      <c r="G26" s="92">
        <v>13239</v>
      </c>
      <c r="H26" s="92">
        <v>13172</v>
      </c>
      <c r="I26" s="92">
        <v>13173</v>
      </c>
      <c r="J26" s="92">
        <v>13177</v>
      </c>
      <c r="K26" s="92">
        <v>13149</v>
      </c>
      <c r="L26" s="92">
        <v>13115</v>
      </c>
      <c r="M26" s="92">
        <v>13081</v>
      </c>
      <c r="N26" s="426"/>
      <c r="O26" s="415"/>
    </row>
    <row r="27" spans="1:15" ht="11.25" customHeight="1" x14ac:dyDescent="0.2">
      <c r="A27" s="415"/>
      <c r="B27" s="425"/>
      <c r="C27" s="1556" t="s">
        <v>366</v>
      </c>
      <c r="D27" s="1556"/>
      <c r="E27" s="87">
        <v>12445</v>
      </c>
      <c r="F27" s="87">
        <v>12485</v>
      </c>
      <c r="G27" s="87">
        <v>12458</v>
      </c>
      <c r="H27" s="87">
        <v>12357</v>
      </c>
      <c r="I27" s="87">
        <v>12345</v>
      </c>
      <c r="J27" s="87">
        <v>12333</v>
      </c>
      <c r="K27" s="87">
        <v>12314</v>
      </c>
      <c r="L27" s="87">
        <v>12259</v>
      </c>
      <c r="M27" s="87">
        <v>12186</v>
      </c>
      <c r="N27" s="426"/>
      <c r="O27" s="415"/>
    </row>
    <row r="28" spans="1:15" s="450" customFormat="1" ht="9.75" customHeight="1" x14ac:dyDescent="0.2">
      <c r="A28" s="446"/>
      <c r="B28" s="447"/>
      <c r="C28" s="1555" t="s">
        <v>679</v>
      </c>
      <c r="D28" s="1555"/>
      <c r="E28" s="1555"/>
      <c r="F28" s="1555"/>
      <c r="G28" s="1555"/>
      <c r="H28" s="1555"/>
      <c r="I28" s="1555"/>
      <c r="J28" s="1555"/>
      <c r="K28" s="1555"/>
      <c r="L28" s="1555"/>
      <c r="M28" s="1555"/>
      <c r="N28" s="448"/>
      <c r="O28" s="449"/>
    </row>
    <row r="29" spans="1:15" ht="9" customHeight="1" thickBot="1" x14ac:dyDescent="0.25">
      <c r="A29" s="415"/>
      <c r="B29" s="425"/>
      <c r="C29" s="425"/>
      <c r="D29" s="425"/>
      <c r="E29" s="422"/>
      <c r="F29" s="422"/>
      <c r="G29" s="422"/>
      <c r="H29" s="422"/>
      <c r="I29" s="422"/>
      <c r="J29" s="422"/>
      <c r="K29" s="423"/>
      <c r="L29" s="422"/>
      <c r="M29" s="423"/>
      <c r="N29" s="426"/>
      <c r="O29" s="451"/>
    </row>
    <row r="30" spans="1:15" ht="13.5" customHeight="1" thickBot="1" x14ac:dyDescent="0.25">
      <c r="A30" s="415"/>
      <c r="B30" s="425"/>
      <c r="C30" s="1536" t="s">
        <v>1</v>
      </c>
      <c r="D30" s="1537"/>
      <c r="E30" s="1537"/>
      <c r="F30" s="1537"/>
      <c r="G30" s="1537"/>
      <c r="H30" s="1537"/>
      <c r="I30" s="1537"/>
      <c r="J30" s="1537"/>
      <c r="K30" s="1537"/>
      <c r="L30" s="1537"/>
      <c r="M30" s="1538"/>
      <c r="N30" s="426"/>
      <c r="O30" s="415"/>
    </row>
    <row r="31" spans="1:15" ht="9.75" customHeight="1" x14ac:dyDescent="0.2">
      <c r="A31" s="415"/>
      <c r="B31" s="425"/>
      <c r="C31" s="90" t="s">
        <v>78</v>
      </c>
      <c r="D31" s="423"/>
      <c r="E31" s="452"/>
      <c r="F31" s="452"/>
      <c r="G31" s="452"/>
      <c r="H31" s="452"/>
      <c r="I31" s="452"/>
      <c r="J31" s="452"/>
      <c r="K31" s="452"/>
      <c r="L31" s="452"/>
      <c r="M31" s="452"/>
      <c r="N31" s="426"/>
      <c r="O31" s="415"/>
    </row>
    <row r="32" spans="1:15" s="457" customFormat="1" ht="13.5" customHeight="1" x14ac:dyDescent="0.2">
      <c r="A32" s="453"/>
      <c r="B32" s="454"/>
      <c r="C32" s="1557" t="s">
        <v>344</v>
      </c>
      <c r="D32" s="1557"/>
      <c r="E32" s="455">
        <v>311269</v>
      </c>
      <c r="F32" s="455">
        <v>306725</v>
      </c>
      <c r="G32" s="455">
        <v>306062</v>
      </c>
      <c r="H32" s="455">
        <v>313847</v>
      </c>
      <c r="I32" s="455">
        <v>308318</v>
      </c>
      <c r="J32" s="455">
        <v>301631</v>
      </c>
      <c r="K32" s="455">
        <v>291601</v>
      </c>
      <c r="L32" s="455">
        <v>281059</v>
      </c>
      <c r="M32" s="455">
        <v>268141</v>
      </c>
      <c r="N32" s="456"/>
      <c r="O32" s="453"/>
    </row>
    <row r="33" spans="1:15" s="457" customFormat="1" ht="15" customHeight="1" x14ac:dyDescent="0.2">
      <c r="A33" s="453"/>
      <c r="B33" s="454"/>
      <c r="C33" s="1078" t="s">
        <v>343</v>
      </c>
      <c r="D33" s="1078"/>
      <c r="E33" s="87"/>
      <c r="F33" s="87"/>
      <c r="G33" s="87"/>
      <c r="H33" s="87"/>
      <c r="I33" s="87"/>
      <c r="J33" s="87"/>
      <c r="K33" s="87"/>
      <c r="L33" s="87"/>
      <c r="M33" s="87"/>
      <c r="N33" s="456"/>
      <c r="O33" s="453"/>
    </row>
    <row r="34" spans="1:15" s="429" customFormat="1" ht="12.75" customHeight="1" x14ac:dyDescent="0.2">
      <c r="A34" s="427"/>
      <c r="B34" s="428"/>
      <c r="C34" s="1558" t="s">
        <v>145</v>
      </c>
      <c r="D34" s="1558"/>
      <c r="E34" s="87">
        <v>252370</v>
      </c>
      <c r="F34" s="87">
        <v>247459</v>
      </c>
      <c r="G34" s="87">
        <v>245668</v>
      </c>
      <c r="H34" s="87">
        <v>252188</v>
      </c>
      <c r="I34" s="87">
        <v>244691</v>
      </c>
      <c r="J34" s="87">
        <v>237526</v>
      </c>
      <c r="K34" s="87">
        <v>228915</v>
      </c>
      <c r="L34" s="87">
        <v>220786</v>
      </c>
      <c r="M34" s="87">
        <v>209997</v>
      </c>
      <c r="N34" s="458"/>
      <c r="O34" s="427"/>
    </row>
    <row r="35" spans="1:15" s="429" customFormat="1" ht="23.25" customHeight="1" x14ac:dyDescent="0.2">
      <c r="A35" s="427"/>
      <c r="B35" s="428"/>
      <c r="C35" s="1558" t="s">
        <v>146</v>
      </c>
      <c r="D35" s="1558"/>
      <c r="E35" s="87">
        <v>12325</v>
      </c>
      <c r="F35" s="87">
        <v>13137</v>
      </c>
      <c r="G35" s="87">
        <v>14310</v>
      </c>
      <c r="H35" s="87">
        <v>15501</v>
      </c>
      <c r="I35" s="87">
        <v>15770</v>
      </c>
      <c r="J35" s="87">
        <v>15486</v>
      </c>
      <c r="K35" s="87">
        <v>14164</v>
      </c>
      <c r="L35" s="87">
        <v>12373</v>
      </c>
      <c r="M35" s="87">
        <v>10976</v>
      </c>
      <c r="N35" s="458"/>
      <c r="O35" s="427"/>
    </row>
    <row r="36" spans="1:15" s="429" customFormat="1" ht="21.75" customHeight="1" x14ac:dyDescent="0.2">
      <c r="A36" s="427"/>
      <c r="B36" s="428"/>
      <c r="C36" s="1558" t="s">
        <v>148</v>
      </c>
      <c r="D36" s="1558"/>
      <c r="E36" s="87">
        <v>46535</v>
      </c>
      <c r="F36" s="87">
        <v>46092</v>
      </c>
      <c r="G36" s="87">
        <v>46048</v>
      </c>
      <c r="H36" s="87">
        <v>46125</v>
      </c>
      <c r="I36" s="87">
        <v>47824</v>
      </c>
      <c r="J36" s="87">
        <v>48581</v>
      </c>
      <c r="K36" s="87">
        <v>48490</v>
      </c>
      <c r="L36" s="87">
        <v>47865</v>
      </c>
      <c r="M36" s="87">
        <v>47134</v>
      </c>
      <c r="N36" s="458"/>
      <c r="O36" s="427"/>
    </row>
    <row r="37" spans="1:15" s="429" customFormat="1" ht="20.25" customHeight="1" x14ac:dyDescent="0.2">
      <c r="A37" s="427"/>
      <c r="B37" s="428"/>
      <c r="C37" s="1558" t="s">
        <v>149</v>
      </c>
      <c r="D37" s="1558"/>
      <c r="E37" s="87">
        <v>39</v>
      </c>
      <c r="F37" s="87">
        <v>37</v>
      </c>
      <c r="G37" s="87">
        <v>36</v>
      </c>
      <c r="H37" s="87">
        <v>33</v>
      </c>
      <c r="I37" s="87">
        <v>33</v>
      </c>
      <c r="J37" s="87">
        <v>38</v>
      </c>
      <c r="K37" s="87">
        <v>32</v>
      </c>
      <c r="L37" s="87">
        <v>35</v>
      </c>
      <c r="M37" s="87">
        <v>34</v>
      </c>
      <c r="N37" s="458"/>
      <c r="O37" s="427"/>
    </row>
    <row r="38" spans="1:15" ht="15" customHeight="1" x14ac:dyDescent="0.2">
      <c r="A38" s="415"/>
      <c r="B38" s="425"/>
      <c r="C38" s="1557" t="s">
        <v>358</v>
      </c>
      <c r="D38" s="1557"/>
      <c r="E38" s="455"/>
      <c r="F38" s="455"/>
      <c r="G38" s="455"/>
      <c r="H38" s="455"/>
      <c r="I38" s="455"/>
      <c r="J38" s="455"/>
      <c r="K38" s="455"/>
      <c r="L38" s="455"/>
      <c r="M38" s="455"/>
      <c r="N38" s="426"/>
      <c r="O38" s="415"/>
    </row>
    <row r="39" spans="1:15" ht="10.5" customHeight="1" x14ac:dyDescent="0.2">
      <c r="A39" s="415"/>
      <c r="B39" s="425"/>
      <c r="C39" s="99" t="s">
        <v>62</v>
      </c>
      <c r="D39" s="145"/>
      <c r="E39" s="459">
        <v>18618</v>
      </c>
      <c r="F39" s="459">
        <v>18307</v>
      </c>
      <c r="G39" s="459">
        <v>18132</v>
      </c>
      <c r="H39" s="459">
        <v>18415</v>
      </c>
      <c r="I39" s="459">
        <v>18133</v>
      </c>
      <c r="J39" s="459">
        <v>18145</v>
      </c>
      <c r="K39" s="459">
        <v>17712</v>
      </c>
      <c r="L39" s="459">
        <v>17331</v>
      </c>
      <c r="M39" s="459">
        <v>16522</v>
      </c>
      <c r="N39" s="426"/>
      <c r="O39" s="415">
        <v>24716</v>
      </c>
    </row>
    <row r="40" spans="1:15" ht="10.5" customHeight="1" x14ac:dyDescent="0.2">
      <c r="A40" s="415"/>
      <c r="B40" s="425"/>
      <c r="C40" s="99" t="s">
        <v>55</v>
      </c>
      <c r="D40" s="145"/>
      <c r="E40" s="459">
        <v>4146</v>
      </c>
      <c r="F40" s="459">
        <v>4228</v>
      </c>
      <c r="G40" s="459">
        <v>4209</v>
      </c>
      <c r="H40" s="459">
        <v>4463</v>
      </c>
      <c r="I40" s="459">
        <v>4447</v>
      </c>
      <c r="J40" s="459">
        <v>4529</v>
      </c>
      <c r="K40" s="459">
        <v>4364</v>
      </c>
      <c r="L40" s="459">
        <v>3957</v>
      </c>
      <c r="M40" s="459">
        <v>3605</v>
      </c>
      <c r="N40" s="426"/>
      <c r="O40" s="415">
        <v>5505</v>
      </c>
    </row>
    <row r="41" spans="1:15" ht="10.5" customHeight="1" x14ac:dyDescent="0.2">
      <c r="A41" s="415"/>
      <c r="B41" s="425"/>
      <c r="C41" s="99" t="s">
        <v>64</v>
      </c>
      <c r="D41" s="145"/>
      <c r="E41" s="459">
        <v>26328</v>
      </c>
      <c r="F41" s="459">
        <v>25124</v>
      </c>
      <c r="G41" s="459">
        <v>24757</v>
      </c>
      <c r="H41" s="459">
        <v>25389</v>
      </c>
      <c r="I41" s="459">
        <v>24858</v>
      </c>
      <c r="J41" s="459">
        <v>23986</v>
      </c>
      <c r="K41" s="459">
        <v>23151</v>
      </c>
      <c r="L41" s="459">
        <v>22636</v>
      </c>
      <c r="M41" s="459">
        <v>21627</v>
      </c>
      <c r="N41" s="426"/>
      <c r="O41" s="415">
        <v>35834</v>
      </c>
    </row>
    <row r="42" spans="1:15" ht="10.5" customHeight="1" x14ac:dyDescent="0.2">
      <c r="A42" s="415"/>
      <c r="B42" s="425"/>
      <c r="C42" s="99" t="s">
        <v>66</v>
      </c>
      <c r="D42" s="145"/>
      <c r="E42" s="459">
        <v>2781</v>
      </c>
      <c r="F42" s="459">
        <v>2715</v>
      </c>
      <c r="G42" s="459">
        <v>2691</v>
      </c>
      <c r="H42" s="459">
        <v>2874</v>
      </c>
      <c r="I42" s="459">
        <v>2910</v>
      </c>
      <c r="J42" s="459">
        <v>2922</v>
      </c>
      <c r="K42" s="459">
        <v>2807</v>
      </c>
      <c r="L42" s="459">
        <v>2701</v>
      </c>
      <c r="M42" s="459">
        <v>2548</v>
      </c>
      <c r="N42" s="426"/>
      <c r="O42" s="415">
        <v>3304</v>
      </c>
    </row>
    <row r="43" spans="1:15" ht="10.5" customHeight="1" x14ac:dyDescent="0.2">
      <c r="A43" s="415"/>
      <c r="B43" s="425"/>
      <c r="C43" s="99" t="s">
        <v>75</v>
      </c>
      <c r="D43" s="145"/>
      <c r="E43" s="459">
        <v>4990</v>
      </c>
      <c r="F43" s="459">
        <v>4873</v>
      </c>
      <c r="G43" s="459">
        <v>4788</v>
      </c>
      <c r="H43" s="459">
        <v>4919</v>
      </c>
      <c r="I43" s="459">
        <v>4844</v>
      </c>
      <c r="J43" s="459">
        <v>4752</v>
      </c>
      <c r="K43" s="459">
        <v>4584</v>
      </c>
      <c r="L43" s="459">
        <v>4409</v>
      </c>
      <c r="M43" s="459">
        <v>4148</v>
      </c>
      <c r="N43" s="426"/>
      <c r="O43" s="415">
        <v>6334</v>
      </c>
    </row>
    <row r="44" spans="1:15" ht="10.5" customHeight="1" x14ac:dyDescent="0.2">
      <c r="A44" s="415"/>
      <c r="B44" s="425"/>
      <c r="C44" s="99" t="s">
        <v>61</v>
      </c>
      <c r="D44" s="145"/>
      <c r="E44" s="459">
        <v>10254</v>
      </c>
      <c r="F44" s="459">
        <v>9876</v>
      </c>
      <c r="G44" s="459">
        <v>9919</v>
      </c>
      <c r="H44" s="459">
        <v>10238</v>
      </c>
      <c r="I44" s="459">
        <v>10078</v>
      </c>
      <c r="J44" s="459">
        <v>9721</v>
      </c>
      <c r="K44" s="459">
        <v>9568</v>
      </c>
      <c r="L44" s="459">
        <v>9208</v>
      </c>
      <c r="M44" s="459">
        <v>8741</v>
      </c>
      <c r="N44" s="426"/>
      <c r="O44" s="415">
        <v>14052</v>
      </c>
    </row>
    <row r="45" spans="1:15" ht="10.5" customHeight="1" x14ac:dyDescent="0.2">
      <c r="A45" s="415"/>
      <c r="B45" s="425"/>
      <c r="C45" s="99" t="s">
        <v>56</v>
      </c>
      <c r="D45" s="145"/>
      <c r="E45" s="459">
        <v>4831</v>
      </c>
      <c r="F45" s="459">
        <v>4828</v>
      </c>
      <c r="G45" s="459">
        <v>4525</v>
      </c>
      <c r="H45" s="459">
        <v>4722</v>
      </c>
      <c r="I45" s="459">
        <v>4634</v>
      </c>
      <c r="J45" s="459">
        <v>4588</v>
      </c>
      <c r="K45" s="459">
        <v>4582</v>
      </c>
      <c r="L45" s="459">
        <v>4344</v>
      </c>
      <c r="M45" s="459">
        <v>3983</v>
      </c>
      <c r="N45" s="426"/>
      <c r="O45" s="415">
        <v>5973</v>
      </c>
    </row>
    <row r="46" spans="1:15" ht="10.5" customHeight="1" x14ac:dyDescent="0.2">
      <c r="A46" s="415"/>
      <c r="B46" s="425"/>
      <c r="C46" s="99" t="s">
        <v>74</v>
      </c>
      <c r="D46" s="145"/>
      <c r="E46" s="459">
        <v>13387</v>
      </c>
      <c r="F46" s="459">
        <v>15900</v>
      </c>
      <c r="G46" s="459">
        <v>19591</v>
      </c>
      <c r="H46" s="459">
        <v>21149</v>
      </c>
      <c r="I46" s="459">
        <v>21370</v>
      </c>
      <c r="J46" s="459">
        <v>20064</v>
      </c>
      <c r="K46" s="459">
        <v>16292</v>
      </c>
      <c r="L46" s="459">
        <v>13729</v>
      </c>
      <c r="M46" s="459">
        <v>11336</v>
      </c>
      <c r="N46" s="426"/>
      <c r="O46" s="415">
        <v>26102</v>
      </c>
    </row>
    <row r="47" spans="1:15" ht="10.5" customHeight="1" x14ac:dyDescent="0.2">
      <c r="A47" s="415"/>
      <c r="B47" s="425"/>
      <c r="C47" s="99" t="s">
        <v>76</v>
      </c>
      <c r="D47" s="145"/>
      <c r="E47" s="459">
        <v>3499</v>
      </c>
      <c r="F47" s="459">
        <v>3481</v>
      </c>
      <c r="G47" s="459">
        <v>3462</v>
      </c>
      <c r="H47" s="459">
        <v>3583</v>
      </c>
      <c r="I47" s="459">
        <v>3619</v>
      </c>
      <c r="J47" s="459">
        <v>3512</v>
      </c>
      <c r="K47" s="459">
        <v>3412</v>
      </c>
      <c r="L47" s="459">
        <v>3293</v>
      </c>
      <c r="M47" s="459">
        <v>3128</v>
      </c>
      <c r="N47" s="426"/>
      <c r="O47" s="415">
        <v>4393</v>
      </c>
    </row>
    <row r="48" spans="1:15" ht="10.5" customHeight="1" x14ac:dyDescent="0.2">
      <c r="A48" s="415"/>
      <c r="B48" s="425"/>
      <c r="C48" s="99" t="s">
        <v>60</v>
      </c>
      <c r="D48" s="145"/>
      <c r="E48" s="459">
        <v>11039</v>
      </c>
      <c r="F48" s="459">
        <v>10941</v>
      </c>
      <c r="G48" s="459">
        <v>10781</v>
      </c>
      <c r="H48" s="459">
        <v>11264</v>
      </c>
      <c r="I48" s="459">
        <v>10684</v>
      </c>
      <c r="J48" s="459">
        <v>10274</v>
      </c>
      <c r="K48" s="459">
        <v>9813</v>
      </c>
      <c r="L48" s="459">
        <v>9805</v>
      </c>
      <c r="M48" s="459">
        <v>9278</v>
      </c>
      <c r="N48" s="426"/>
      <c r="O48" s="415">
        <v>16923</v>
      </c>
    </row>
    <row r="49" spans="1:15" ht="10.5" customHeight="1" x14ac:dyDescent="0.2">
      <c r="A49" s="415"/>
      <c r="B49" s="425"/>
      <c r="C49" s="99" t="s">
        <v>59</v>
      </c>
      <c r="D49" s="145"/>
      <c r="E49" s="459">
        <v>62809</v>
      </c>
      <c r="F49" s="459">
        <v>61039</v>
      </c>
      <c r="G49" s="459">
        <v>59650</v>
      </c>
      <c r="H49" s="459">
        <v>59501</v>
      </c>
      <c r="I49" s="459">
        <v>58751</v>
      </c>
      <c r="J49" s="459">
        <v>57774</v>
      </c>
      <c r="K49" s="459">
        <v>57246</v>
      </c>
      <c r="L49" s="459">
        <v>56819</v>
      </c>
      <c r="M49" s="459">
        <v>55926</v>
      </c>
      <c r="N49" s="426"/>
      <c r="O49" s="415">
        <v>81201</v>
      </c>
    </row>
    <row r="50" spans="1:15" ht="10.5" customHeight="1" x14ac:dyDescent="0.2">
      <c r="A50" s="415"/>
      <c r="B50" s="425"/>
      <c r="C50" s="99" t="s">
        <v>57</v>
      </c>
      <c r="D50" s="145"/>
      <c r="E50" s="459">
        <v>3423</v>
      </c>
      <c r="F50" s="459">
        <v>3306</v>
      </c>
      <c r="G50" s="459">
        <v>3271</v>
      </c>
      <c r="H50" s="459">
        <v>3517</v>
      </c>
      <c r="I50" s="459">
        <v>3433</v>
      </c>
      <c r="J50" s="459">
        <v>3394</v>
      </c>
      <c r="K50" s="459">
        <v>3563</v>
      </c>
      <c r="L50" s="459">
        <v>3376</v>
      </c>
      <c r="M50" s="459">
        <v>3155</v>
      </c>
      <c r="N50" s="426"/>
      <c r="O50" s="415">
        <v>4403</v>
      </c>
    </row>
    <row r="51" spans="1:15" ht="10.5" customHeight="1" x14ac:dyDescent="0.2">
      <c r="A51" s="415"/>
      <c r="B51" s="425"/>
      <c r="C51" s="99" t="s">
        <v>63</v>
      </c>
      <c r="D51" s="145"/>
      <c r="E51" s="459">
        <v>68164</v>
      </c>
      <c r="F51" s="459">
        <v>65730</v>
      </c>
      <c r="G51" s="459">
        <v>64283</v>
      </c>
      <c r="H51" s="459">
        <v>66467</v>
      </c>
      <c r="I51" s="459">
        <v>64645</v>
      </c>
      <c r="J51" s="459">
        <v>62941</v>
      </c>
      <c r="K51" s="459">
        <v>61667</v>
      </c>
      <c r="L51" s="459">
        <v>59370</v>
      </c>
      <c r="M51" s="459">
        <v>57385</v>
      </c>
      <c r="N51" s="426"/>
      <c r="O51" s="415">
        <v>88638</v>
      </c>
    </row>
    <row r="52" spans="1:15" ht="10.5" customHeight="1" x14ac:dyDescent="0.2">
      <c r="A52" s="415"/>
      <c r="B52" s="425"/>
      <c r="C52" s="99" t="s">
        <v>79</v>
      </c>
      <c r="D52" s="145"/>
      <c r="E52" s="459">
        <v>12468</v>
      </c>
      <c r="F52" s="459">
        <v>12477</v>
      </c>
      <c r="G52" s="459">
        <v>12274</v>
      </c>
      <c r="H52" s="459">
        <v>12996</v>
      </c>
      <c r="I52" s="459">
        <v>12808</v>
      </c>
      <c r="J52" s="459">
        <v>12656</v>
      </c>
      <c r="K52" s="459">
        <v>12183</v>
      </c>
      <c r="L52" s="459">
        <v>11625</v>
      </c>
      <c r="M52" s="459">
        <v>11065</v>
      </c>
      <c r="N52" s="426"/>
      <c r="O52" s="415">
        <v>18640</v>
      </c>
    </row>
    <row r="53" spans="1:15" ht="10.5" customHeight="1" x14ac:dyDescent="0.2">
      <c r="A53" s="415"/>
      <c r="B53" s="425"/>
      <c r="C53" s="99" t="s">
        <v>58</v>
      </c>
      <c r="D53" s="145"/>
      <c r="E53" s="459">
        <v>27088</v>
      </c>
      <c r="F53" s="459">
        <v>26494</v>
      </c>
      <c r="G53" s="459">
        <v>26113</v>
      </c>
      <c r="H53" s="459">
        <v>26297</v>
      </c>
      <c r="I53" s="459">
        <v>25085</v>
      </c>
      <c r="J53" s="459">
        <v>25259</v>
      </c>
      <c r="K53" s="459">
        <v>24846</v>
      </c>
      <c r="L53" s="459">
        <v>24094</v>
      </c>
      <c r="M53" s="459">
        <v>22891</v>
      </c>
      <c r="N53" s="426"/>
      <c r="O53" s="415">
        <v>35533</v>
      </c>
    </row>
    <row r="54" spans="1:15" ht="10.5" customHeight="1" x14ac:dyDescent="0.2">
      <c r="A54" s="415"/>
      <c r="B54" s="425"/>
      <c r="C54" s="99" t="s">
        <v>65</v>
      </c>
      <c r="D54" s="145"/>
      <c r="E54" s="459">
        <v>5294</v>
      </c>
      <c r="F54" s="459">
        <v>5129</v>
      </c>
      <c r="G54" s="459">
        <v>5092</v>
      </c>
      <c r="H54" s="459">
        <v>5129</v>
      </c>
      <c r="I54" s="459">
        <v>5238</v>
      </c>
      <c r="J54" s="459">
        <v>5075</v>
      </c>
      <c r="K54" s="459">
        <v>4961</v>
      </c>
      <c r="L54" s="459">
        <v>4834</v>
      </c>
      <c r="M54" s="459">
        <v>4496</v>
      </c>
      <c r="N54" s="426"/>
      <c r="O54" s="415">
        <v>6979</v>
      </c>
    </row>
    <row r="55" spans="1:15" ht="10.5" customHeight="1" x14ac:dyDescent="0.2">
      <c r="A55" s="415"/>
      <c r="B55" s="425"/>
      <c r="C55" s="99" t="s">
        <v>67</v>
      </c>
      <c r="D55" s="145"/>
      <c r="E55" s="459">
        <v>4488</v>
      </c>
      <c r="F55" s="459">
        <v>4351</v>
      </c>
      <c r="G55" s="459">
        <v>4316</v>
      </c>
      <c r="H55" s="459">
        <v>4417</v>
      </c>
      <c r="I55" s="459">
        <v>4461</v>
      </c>
      <c r="J55" s="459">
        <v>4442</v>
      </c>
      <c r="K55" s="459">
        <v>4296</v>
      </c>
      <c r="L55" s="459">
        <v>4164</v>
      </c>
      <c r="M55" s="459">
        <v>3992</v>
      </c>
      <c r="N55" s="426"/>
      <c r="O55" s="415">
        <v>5622</v>
      </c>
    </row>
    <row r="56" spans="1:15" ht="10.5" customHeight="1" x14ac:dyDescent="0.2">
      <c r="A56" s="415"/>
      <c r="B56" s="425"/>
      <c r="C56" s="99" t="s">
        <v>77</v>
      </c>
      <c r="D56" s="145"/>
      <c r="E56" s="459">
        <v>9763</v>
      </c>
      <c r="F56" s="459">
        <v>9509</v>
      </c>
      <c r="G56" s="459">
        <v>9535</v>
      </c>
      <c r="H56" s="459">
        <v>10050</v>
      </c>
      <c r="I56" s="459">
        <v>9872</v>
      </c>
      <c r="J56" s="459">
        <v>9477</v>
      </c>
      <c r="K56" s="459">
        <v>9010</v>
      </c>
      <c r="L56" s="459">
        <v>8635</v>
      </c>
      <c r="M56" s="459">
        <v>8313</v>
      </c>
      <c r="N56" s="426"/>
      <c r="O56" s="415">
        <v>12225</v>
      </c>
    </row>
    <row r="57" spans="1:15" ht="10.5" customHeight="1" x14ac:dyDescent="0.2">
      <c r="A57" s="415"/>
      <c r="B57" s="425"/>
      <c r="C57" s="99" t="s">
        <v>132</v>
      </c>
      <c r="D57" s="145"/>
      <c r="E57" s="459">
        <v>7530</v>
      </c>
      <c r="F57" s="459">
        <v>7577</v>
      </c>
      <c r="G57" s="459">
        <v>7786</v>
      </c>
      <c r="H57" s="459">
        <v>7815</v>
      </c>
      <c r="I57" s="459">
        <v>7728</v>
      </c>
      <c r="J57" s="459">
        <v>7638</v>
      </c>
      <c r="K57" s="459">
        <v>7404</v>
      </c>
      <c r="L57" s="459">
        <v>6960</v>
      </c>
      <c r="M57" s="459">
        <v>6730</v>
      </c>
      <c r="N57" s="426"/>
      <c r="O57" s="415">
        <v>8291</v>
      </c>
    </row>
    <row r="58" spans="1:15" ht="10.5" customHeight="1" x14ac:dyDescent="0.2">
      <c r="A58" s="415"/>
      <c r="B58" s="425"/>
      <c r="C58" s="99" t="s">
        <v>133</v>
      </c>
      <c r="D58" s="145"/>
      <c r="E58" s="459">
        <v>8779</v>
      </c>
      <c r="F58" s="459">
        <v>9175</v>
      </c>
      <c r="G58" s="459">
        <v>9291</v>
      </c>
      <c r="H58" s="459">
        <v>9118</v>
      </c>
      <c r="I58" s="459">
        <v>9057</v>
      </c>
      <c r="J58" s="459">
        <v>8875</v>
      </c>
      <c r="K58" s="459">
        <v>8635</v>
      </c>
      <c r="L58" s="459">
        <v>8344</v>
      </c>
      <c r="M58" s="459">
        <v>8091</v>
      </c>
      <c r="N58" s="426"/>
      <c r="O58" s="415">
        <v>12043</v>
      </c>
    </row>
    <row r="59" spans="1:15" s="457" customFormat="1" ht="15" customHeight="1" x14ac:dyDescent="0.2">
      <c r="A59" s="453"/>
      <c r="B59" s="454"/>
      <c r="C59" s="1078" t="s">
        <v>150</v>
      </c>
      <c r="D59" s="1078"/>
      <c r="E59" s="455"/>
      <c r="F59" s="455"/>
      <c r="G59" s="455"/>
      <c r="H59" s="455"/>
      <c r="I59" s="455"/>
      <c r="J59" s="455"/>
      <c r="K59" s="455"/>
      <c r="L59" s="455"/>
      <c r="M59" s="455"/>
      <c r="N59" s="456"/>
      <c r="O59" s="453"/>
    </row>
    <row r="60" spans="1:15" s="429" customFormat="1" ht="13.5" customHeight="1" x14ac:dyDescent="0.2">
      <c r="A60" s="427"/>
      <c r="B60" s="428"/>
      <c r="C60" s="1558" t="s">
        <v>151</v>
      </c>
      <c r="D60" s="1558"/>
      <c r="E60" s="460">
        <v>466.22</v>
      </c>
      <c r="F60" s="460">
        <v>461.75</v>
      </c>
      <c r="G60" s="460">
        <v>462.61</v>
      </c>
      <c r="H60" s="460">
        <v>452.36</v>
      </c>
      <c r="I60" s="460">
        <v>454.42</v>
      </c>
      <c r="J60" s="460">
        <v>450.37</v>
      </c>
      <c r="K60" s="460">
        <v>450.02</v>
      </c>
      <c r="L60" s="460">
        <v>448.45</v>
      </c>
      <c r="M60" s="460">
        <v>452.33</v>
      </c>
      <c r="N60" s="458"/>
      <c r="O60" s="427">
        <v>491.25</v>
      </c>
    </row>
    <row r="61" spans="1:15" ht="9.75" customHeight="1" x14ac:dyDescent="0.2">
      <c r="A61" s="415"/>
      <c r="B61" s="425"/>
      <c r="C61" s="1555" t="s">
        <v>680</v>
      </c>
      <c r="D61" s="1555"/>
      <c r="E61" s="1555"/>
      <c r="F61" s="1555"/>
      <c r="G61" s="1555"/>
      <c r="H61" s="1555"/>
      <c r="I61" s="1555"/>
      <c r="J61" s="1555"/>
      <c r="K61" s="1555"/>
      <c r="L61" s="1555"/>
      <c r="M61" s="1555"/>
      <c r="N61" s="426"/>
      <c r="O61" s="415"/>
    </row>
    <row r="62" spans="1:15" ht="9" customHeight="1" thickBot="1" x14ac:dyDescent="0.25">
      <c r="A62" s="415"/>
      <c r="B62" s="425"/>
      <c r="C62" s="370"/>
      <c r="D62" s="370"/>
      <c r="E62" s="370"/>
      <c r="F62" s="370"/>
      <c r="G62" s="370"/>
      <c r="H62" s="370"/>
      <c r="I62" s="370"/>
      <c r="J62" s="370"/>
      <c r="K62" s="370"/>
      <c r="L62" s="370"/>
      <c r="M62" s="370"/>
      <c r="N62" s="426"/>
      <c r="O62" s="415"/>
    </row>
    <row r="63" spans="1:15" ht="13.5" customHeight="1" thickBot="1" x14ac:dyDescent="0.25">
      <c r="A63" s="415"/>
      <c r="B63" s="425"/>
      <c r="C63" s="1536" t="s">
        <v>22</v>
      </c>
      <c r="D63" s="1537"/>
      <c r="E63" s="1537"/>
      <c r="F63" s="1537"/>
      <c r="G63" s="1537"/>
      <c r="H63" s="1537"/>
      <c r="I63" s="1537"/>
      <c r="J63" s="1537"/>
      <c r="K63" s="1537"/>
      <c r="L63" s="1537"/>
      <c r="M63" s="1538"/>
      <c r="N63" s="426"/>
      <c r="O63" s="415"/>
    </row>
    <row r="64" spans="1:15" ht="9.75" customHeight="1" x14ac:dyDescent="0.2">
      <c r="A64" s="415"/>
      <c r="B64" s="425"/>
      <c r="C64" s="93" t="s">
        <v>78</v>
      </c>
      <c r="D64" s="444"/>
      <c r="E64" s="462"/>
      <c r="F64" s="462"/>
      <c r="G64" s="462"/>
      <c r="H64" s="462"/>
      <c r="I64" s="462"/>
      <c r="J64" s="462"/>
      <c r="K64" s="462"/>
      <c r="L64" s="462"/>
      <c r="M64" s="462"/>
      <c r="N64" s="426"/>
      <c r="O64" s="415"/>
    </row>
    <row r="65" spans="1:15" ht="13.5" customHeight="1" x14ac:dyDescent="0.2">
      <c r="A65" s="415"/>
      <c r="B65" s="425"/>
      <c r="C65" s="1554" t="s">
        <v>147</v>
      </c>
      <c r="D65" s="1554"/>
      <c r="E65" s="455">
        <f t="shared" ref="E65:M65" si="0">+E66+E67</f>
        <v>100923</v>
      </c>
      <c r="F65" s="455">
        <f t="shared" si="0"/>
        <v>103054</v>
      </c>
      <c r="G65" s="455">
        <f t="shared" si="0"/>
        <v>109810</v>
      </c>
      <c r="H65" s="455">
        <f t="shared" si="0"/>
        <v>111774</v>
      </c>
      <c r="I65" s="455">
        <f t="shared" si="0"/>
        <v>128034</v>
      </c>
      <c r="J65" s="455">
        <f t="shared" si="0"/>
        <v>116403</v>
      </c>
      <c r="K65" s="455">
        <f t="shared" si="0"/>
        <v>115298</v>
      </c>
      <c r="L65" s="455">
        <f t="shared" si="0"/>
        <v>100803</v>
      </c>
      <c r="M65" s="455">
        <f t="shared" si="0"/>
        <v>107805</v>
      </c>
      <c r="N65" s="426"/>
      <c r="O65" s="415"/>
    </row>
    <row r="66" spans="1:15" ht="11.25" customHeight="1" x14ac:dyDescent="0.2">
      <c r="A66" s="415"/>
      <c r="B66" s="425"/>
      <c r="C66" s="99" t="s">
        <v>72</v>
      </c>
      <c r="D66" s="1077"/>
      <c r="E66" s="459">
        <v>39845</v>
      </c>
      <c r="F66" s="459">
        <v>40632</v>
      </c>
      <c r="G66" s="459">
        <v>43461</v>
      </c>
      <c r="H66" s="459">
        <v>44488</v>
      </c>
      <c r="I66" s="459">
        <v>49451</v>
      </c>
      <c r="J66" s="459">
        <v>45532</v>
      </c>
      <c r="K66" s="459">
        <v>45321</v>
      </c>
      <c r="L66" s="459">
        <v>39544</v>
      </c>
      <c r="M66" s="459">
        <v>42588</v>
      </c>
      <c r="N66" s="426"/>
      <c r="O66" s="415"/>
    </row>
    <row r="67" spans="1:15" ht="11.25" customHeight="1" x14ac:dyDescent="0.2">
      <c r="A67" s="415"/>
      <c r="B67" s="425"/>
      <c r="C67" s="99" t="s">
        <v>71</v>
      </c>
      <c r="D67" s="1077"/>
      <c r="E67" s="459">
        <v>61078</v>
      </c>
      <c r="F67" s="459">
        <v>62422</v>
      </c>
      <c r="G67" s="459">
        <v>66349</v>
      </c>
      <c r="H67" s="459">
        <v>67286</v>
      </c>
      <c r="I67" s="459">
        <v>78583</v>
      </c>
      <c r="J67" s="459">
        <v>70871</v>
      </c>
      <c r="K67" s="459">
        <v>69977</v>
      </c>
      <c r="L67" s="459">
        <v>61259</v>
      </c>
      <c r="M67" s="459">
        <v>65217</v>
      </c>
      <c r="N67" s="426"/>
      <c r="O67" s="415">
        <v>58328</v>
      </c>
    </row>
    <row r="68" spans="1:15" s="457" customFormat="1" ht="12" customHeight="1" x14ac:dyDescent="0.2">
      <c r="A68" s="453"/>
      <c r="B68" s="454"/>
      <c r="C68" s="1555" t="s">
        <v>677</v>
      </c>
      <c r="D68" s="1555"/>
      <c r="E68" s="1555"/>
      <c r="F68" s="1555"/>
      <c r="G68" s="1555"/>
      <c r="H68" s="1555"/>
      <c r="I68" s="1555"/>
      <c r="J68" s="1555"/>
      <c r="K68" s="1555"/>
      <c r="L68" s="1555"/>
      <c r="M68" s="1555"/>
      <c r="N68" s="426"/>
      <c r="O68" s="453"/>
    </row>
    <row r="69" spans="1:15" ht="13.5" customHeight="1" x14ac:dyDescent="0.2">
      <c r="A69" s="415"/>
      <c r="B69" s="425"/>
      <c r="C69" s="463" t="s">
        <v>390</v>
      </c>
      <c r="D69" s="94"/>
      <c r="E69" s="94"/>
      <c r="F69" s="94"/>
      <c r="G69" s="814" t="s">
        <v>136</v>
      </c>
      <c r="H69" s="94"/>
      <c r="I69" s="94"/>
      <c r="J69" s="94"/>
      <c r="K69" s="94"/>
      <c r="L69" s="94"/>
      <c r="M69" s="94"/>
      <c r="N69" s="426"/>
      <c r="O69" s="415"/>
    </row>
    <row r="70" spans="1:15" ht="9" customHeight="1" x14ac:dyDescent="0.2">
      <c r="A70" s="415"/>
      <c r="B70" s="425"/>
      <c r="C70" s="1559" t="s">
        <v>248</v>
      </c>
      <c r="D70" s="1559"/>
      <c r="E70" s="1559"/>
      <c r="F70" s="1559"/>
      <c r="G70" s="1559"/>
      <c r="H70" s="1559"/>
      <c r="I70" s="1559"/>
      <c r="J70" s="1559"/>
      <c r="K70" s="1559"/>
      <c r="L70" s="1559"/>
      <c r="M70" s="1559"/>
      <c r="N70" s="426"/>
      <c r="O70" s="415"/>
    </row>
    <row r="71" spans="1:15" ht="9" customHeight="1" x14ac:dyDescent="0.2">
      <c r="A71" s="415"/>
      <c r="B71" s="425"/>
      <c r="C71" s="843" t="s">
        <v>249</v>
      </c>
      <c r="D71" s="843"/>
      <c r="E71" s="843"/>
      <c r="F71" s="843"/>
      <c r="G71" s="843"/>
      <c r="H71" s="843"/>
      <c r="I71" s="843"/>
      <c r="K71" s="1559"/>
      <c r="L71" s="1559"/>
      <c r="M71" s="1559"/>
      <c r="N71" s="1560"/>
      <c r="O71" s="415"/>
    </row>
    <row r="72" spans="1:15" ht="13.5" customHeight="1" x14ac:dyDescent="0.2">
      <c r="A72" s="415"/>
      <c r="B72" s="425"/>
      <c r="C72" s="415"/>
      <c r="D72" s="415"/>
      <c r="E72" s="422"/>
      <c r="F72" s="422"/>
      <c r="G72" s="422"/>
      <c r="H72" s="422"/>
      <c r="I72" s="422"/>
      <c r="J72" s="422"/>
      <c r="K72" s="1440">
        <v>42248</v>
      </c>
      <c r="L72" s="1440"/>
      <c r="M72" s="1440"/>
      <c r="N72" s="465">
        <v>19</v>
      </c>
      <c r="O72" s="422"/>
    </row>
  </sheetData>
  <mergeCells count="31">
    <mergeCell ref="C25:D25"/>
    <mergeCell ref="B1:D1"/>
    <mergeCell ref="B2:D2"/>
    <mergeCell ref="C4:M4"/>
    <mergeCell ref="C5:D6"/>
    <mergeCell ref="C8:D8"/>
    <mergeCell ref="C18:M18"/>
    <mergeCell ref="C20:M20"/>
    <mergeCell ref="C22:D22"/>
    <mergeCell ref="C24:D24"/>
    <mergeCell ref="I6:M6"/>
    <mergeCell ref="E6:G6"/>
    <mergeCell ref="C61:M61"/>
    <mergeCell ref="C26:D26"/>
    <mergeCell ref="C27:D27"/>
    <mergeCell ref="C28:M28"/>
    <mergeCell ref="C30:M30"/>
    <mergeCell ref="C32:D32"/>
    <mergeCell ref="C34:D34"/>
    <mergeCell ref="C35:D35"/>
    <mergeCell ref="C36:D36"/>
    <mergeCell ref="C37:D37"/>
    <mergeCell ref="C38:D38"/>
    <mergeCell ref="C60:D60"/>
    <mergeCell ref="K72:M72"/>
    <mergeCell ref="C63:M63"/>
    <mergeCell ref="C65:D65"/>
    <mergeCell ref="C68:H68"/>
    <mergeCell ref="I68:M68"/>
    <mergeCell ref="C70:M70"/>
    <mergeCell ref="K71:N71"/>
  </mergeCells>
  <conditionalFormatting sqref="E7:M7">
    <cfRule type="cellIs" dxfId="7"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V73"/>
  <sheetViews>
    <sheetView zoomScaleNormal="100" workbookViewId="0"/>
  </sheetViews>
  <sheetFormatPr defaultRowHeight="12.75" x14ac:dyDescent="0.2"/>
  <cols>
    <col min="1" max="1" width="0.85546875" style="420" customWidth="1"/>
    <col min="2" max="2" width="2.5703125" style="420" customWidth="1"/>
    <col min="3" max="3" width="0.7109375" style="420" customWidth="1"/>
    <col min="4" max="4" width="31.7109375" style="420" customWidth="1"/>
    <col min="5" max="7" width="4.7109375" style="702" customWidth="1"/>
    <col min="8" max="11" width="4.7109375" style="597" customWidth="1"/>
    <col min="12" max="13" width="4.7109375" style="702" customWidth="1"/>
    <col min="14" max="15" width="4.7109375" style="597" customWidth="1"/>
    <col min="16" max="17" width="4.7109375" style="702" customWidth="1"/>
    <col min="18" max="18" width="2.42578125" style="729" customWidth="1"/>
    <col min="19" max="19" width="0.85546875" style="420" customWidth="1"/>
    <col min="20" max="16384" width="9.140625" style="420"/>
  </cols>
  <sheetData>
    <row r="1" spans="1:22" ht="13.5" customHeight="1" x14ac:dyDescent="0.2">
      <c r="A1" s="415"/>
      <c r="B1" s="1044"/>
      <c r="C1" s="1044"/>
      <c r="E1" s="1563" t="s">
        <v>337</v>
      </c>
      <c r="F1" s="1563"/>
      <c r="G1" s="1563"/>
      <c r="H1" s="1563"/>
      <c r="I1" s="1563"/>
      <c r="J1" s="1563"/>
      <c r="K1" s="1563"/>
      <c r="L1" s="1563"/>
      <c r="M1" s="1563"/>
      <c r="N1" s="1563"/>
      <c r="O1" s="1563"/>
      <c r="P1" s="1563"/>
      <c r="Q1" s="1563"/>
      <c r="R1" s="730"/>
      <c r="S1" s="415"/>
    </row>
    <row r="2" spans="1:22" ht="6" customHeight="1" x14ac:dyDescent="0.2">
      <c r="A2" s="415"/>
      <c r="B2" s="1045"/>
      <c r="C2" s="1046"/>
      <c r="D2" s="1046"/>
      <c r="E2" s="657"/>
      <c r="F2" s="657"/>
      <c r="G2" s="657"/>
      <c r="H2" s="658"/>
      <c r="I2" s="658"/>
      <c r="J2" s="658"/>
      <c r="K2" s="658"/>
      <c r="L2" s="657"/>
      <c r="M2" s="657"/>
      <c r="N2" s="658"/>
      <c r="O2" s="658"/>
      <c r="P2" s="657"/>
      <c r="Q2" s="657" t="s">
        <v>338</v>
      </c>
      <c r="R2" s="731"/>
      <c r="S2" s="425"/>
    </row>
    <row r="3" spans="1:22" ht="13.5" customHeight="1" thickBot="1" x14ac:dyDescent="0.25">
      <c r="A3" s="415"/>
      <c r="B3" s="484"/>
      <c r="C3" s="425"/>
      <c r="D3" s="425"/>
      <c r="E3" s="659"/>
      <c r="F3" s="659"/>
      <c r="G3" s="659"/>
      <c r="H3" s="604"/>
      <c r="I3" s="604"/>
      <c r="J3" s="604"/>
      <c r="K3" s="604"/>
      <c r="L3" s="659"/>
      <c r="M3" s="659"/>
      <c r="N3" s="604"/>
      <c r="O3" s="604"/>
      <c r="P3" s="1564" t="s">
        <v>73</v>
      </c>
      <c r="Q3" s="1564"/>
      <c r="R3" s="732"/>
      <c r="S3" s="425"/>
    </row>
    <row r="4" spans="1:22" ht="13.5" customHeight="1" thickBot="1" x14ac:dyDescent="0.25">
      <c r="A4" s="415"/>
      <c r="B4" s="484"/>
      <c r="C4" s="642" t="s">
        <v>406</v>
      </c>
      <c r="D4" s="660"/>
      <c r="E4" s="661"/>
      <c r="F4" s="661"/>
      <c r="G4" s="661"/>
      <c r="H4" s="661"/>
      <c r="I4" s="661"/>
      <c r="J4" s="661"/>
      <c r="K4" s="661"/>
      <c r="L4" s="661"/>
      <c r="M4" s="661"/>
      <c r="N4" s="661"/>
      <c r="O4" s="661"/>
      <c r="P4" s="661"/>
      <c r="Q4" s="662"/>
      <c r="R4" s="730"/>
      <c r="S4" s="88"/>
    </row>
    <row r="5" spans="1:22" s="445" customFormat="1" ht="4.5" customHeight="1" x14ac:dyDescent="0.2">
      <c r="A5" s="415"/>
      <c r="B5" s="484"/>
      <c r="C5" s="663"/>
      <c r="D5" s="663"/>
      <c r="E5" s="664"/>
      <c r="F5" s="664"/>
      <c r="G5" s="664"/>
      <c r="H5" s="664"/>
      <c r="I5" s="664"/>
      <c r="J5" s="664"/>
      <c r="K5" s="664"/>
      <c r="L5" s="664"/>
      <c r="M5" s="664"/>
      <c r="N5" s="664"/>
      <c r="O5" s="664"/>
      <c r="P5" s="664"/>
      <c r="Q5" s="664"/>
      <c r="R5" s="730"/>
      <c r="S5" s="88"/>
      <c r="T5" s="420"/>
      <c r="U5" s="420"/>
      <c r="V5" s="420"/>
    </row>
    <row r="6" spans="1:22" s="445" customFormat="1" ht="13.5" customHeight="1" x14ac:dyDescent="0.2">
      <c r="A6" s="415"/>
      <c r="B6" s="484"/>
      <c r="C6" s="663"/>
      <c r="D6" s="663"/>
      <c r="E6" s="1566">
        <v>2014</v>
      </c>
      <c r="F6" s="1566"/>
      <c r="G6" s="1566"/>
      <c r="H6" s="1566"/>
      <c r="I6" s="1566"/>
      <c r="J6" s="1566"/>
      <c r="K6" s="1506">
        <v>2015</v>
      </c>
      <c r="L6" s="1506"/>
      <c r="M6" s="1506"/>
      <c r="N6" s="1506"/>
      <c r="O6" s="1506"/>
      <c r="P6" s="1506"/>
      <c r="Q6" s="1506"/>
      <c r="R6" s="730"/>
      <c r="S6" s="88"/>
      <c r="T6" s="420"/>
      <c r="U6" s="420"/>
      <c r="V6" s="420"/>
    </row>
    <row r="7" spans="1:22" s="445" customFormat="1" ht="13.5" customHeight="1" x14ac:dyDescent="0.2">
      <c r="A7" s="415"/>
      <c r="B7" s="484"/>
      <c r="C7" s="663"/>
      <c r="D7" s="663"/>
      <c r="E7" s="801" t="s">
        <v>98</v>
      </c>
      <c r="F7" s="801" t="s">
        <v>97</v>
      </c>
      <c r="G7" s="801" t="s">
        <v>96</v>
      </c>
      <c r="H7" s="801" t="s">
        <v>95</v>
      </c>
      <c r="I7" s="801" t="s">
        <v>94</v>
      </c>
      <c r="J7" s="801" t="s">
        <v>93</v>
      </c>
      <c r="K7" s="801" t="s">
        <v>104</v>
      </c>
      <c r="L7" s="801" t="s">
        <v>103</v>
      </c>
      <c r="M7" s="801" t="s">
        <v>102</v>
      </c>
      <c r="N7" s="801" t="s">
        <v>101</v>
      </c>
      <c r="O7" s="801" t="s">
        <v>100</v>
      </c>
      <c r="P7" s="801" t="s">
        <v>99</v>
      </c>
      <c r="Q7" s="801" t="s">
        <v>98</v>
      </c>
      <c r="R7" s="730"/>
      <c r="S7" s="433"/>
      <c r="T7" s="420"/>
      <c r="U7" s="420"/>
      <c r="V7" s="420"/>
    </row>
    <row r="8" spans="1:22" s="445" customFormat="1" ht="3.75" customHeight="1" x14ac:dyDescent="0.2">
      <c r="A8" s="415"/>
      <c r="B8" s="484"/>
      <c r="C8" s="663"/>
      <c r="D8" s="663"/>
      <c r="E8" s="433"/>
      <c r="F8" s="433"/>
      <c r="G8" s="433"/>
      <c r="H8" s="433"/>
      <c r="I8" s="433"/>
      <c r="J8" s="433"/>
      <c r="K8" s="433"/>
      <c r="L8" s="433"/>
      <c r="M8" s="433"/>
      <c r="N8" s="433"/>
      <c r="O8" s="433"/>
      <c r="P8" s="433"/>
      <c r="Q8" s="433"/>
      <c r="R8" s="730"/>
      <c r="S8" s="433"/>
      <c r="T8" s="420"/>
      <c r="U8" s="420"/>
      <c r="V8" s="420"/>
    </row>
    <row r="9" spans="1:22" s="667" customFormat="1" ht="15" customHeight="1" x14ac:dyDescent="0.2">
      <c r="A9" s="665"/>
      <c r="B9" s="514"/>
      <c r="C9" s="1043" t="s">
        <v>321</v>
      </c>
      <c r="D9" s="1043"/>
      <c r="E9" s="365">
        <v>0.64691880089339571</v>
      </c>
      <c r="F9" s="365">
        <v>0.58216217635075029</v>
      </c>
      <c r="G9" s="365">
        <v>0.60329105073073253</v>
      </c>
      <c r="H9" s="365">
        <v>0.41697454699128783</v>
      </c>
      <c r="I9" s="365">
        <v>0.21056675679228201</v>
      </c>
      <c r="J9" s="365">
        <v>0.29942624158341891</v>
      </c>
      <c r="K9" s="365">
        <v>0.33712229656336062</v>
      </c>
      <c r="L9" s="365">
        <v>0.67330037523292474</v>
      </c>
      <c r="M9" s="365">
        <v>0.82705620015861114</v>
      </c>
      <c r="N9" s="365">
        <v>1.1641342767407619</v>
      </c>
      <c r="O9" s="365">
        <v>1.3160918264528894</v>
      </c>
      <c r="P9" s="365">
        <v>1.4181796817734929</v>
      </c>
      <c r="Q9" s="365">
        <v>1.4458080028451881</v>
      </c>
      <c r="R9" s="733"/>
      <c r="S9" s="402"/>
      <c r="T9" s="797"/>
      <c r="U9" s="797"/>
      <c r="V9" s="797"/>
    </row>
    <row r="10" spans="1:22" s="667" customFormat="1" ht="16.5" customHeight="1" x14ac:dyDescent="0.2">
      <c r="A10" s="665"/>
      <c r="B10" s="514"/>
      <c r="C10" s="1043" t="s">
        <v>322</v>
      </c>
      <c r="D10" s="224"/>
      <c r="E10" s="668"/>
      <c r="F10" s="668"/>
      <c r="G10" s="668"/>
      <c r="H10" s="668"/>
      <c r="I10" s="668"/>
      <c r="J10" s="668"/>
      <c r="K10" s="668"/>
      <c r="L10" s="668"/>
      <c r="M10" s="668"/>
      <c r="N10" s="668"/>
      <c r="O10" s="668"/>
      <c r="P10" s="668"/>
      <c r="Q10" s="668"/>
      <c r="R10" s="734"/>
      <c r="S10" s="402"/>
      <c r="T10" s="797"/>
      <c r="U10" s="797"/>
      <c r="V10" s="666"/>
    </row>
    <row r="11" spans="1:22" s="445" customFormat="1" ht="11.25" customHeight="1" x14ac:dyDescent="0.2">
      <c r="A11" s="415"/>
      <c r="B11" s="484"/>
      <c r="C11" s="425"/>
      <c r="D11" s="99" t="s">
        <v>152</v>
      </c>
      <c r="E11" s="669">
        <v>-7.5309479000555557</v>
      </c>
      <c r="F11" s="669">
        <v>-6.3552881088333342</v>
      </c>
      <c r="G11" s="669">
        <v>-6.2169375598777776</v>
      </c>
      <c r="H11" s="669">
        <v>-6.1884713488444438</v>
      </c>
      <c r="I11" s="669">
        <v>-6.0886443688777767</v>
      </c>
      <c r="J11" s="669">
        <v>-6.0658780627222226</v>
      </c>
      <c r="K11" s="669">
        <v>-5.9766725690666673</v>
      </c>
      <c r="L11" s="669">
        <v>-5.4184596407444445</v>
      </c>
      <c r="M11" s="669">
        <v>-4.1140344493444445</v>
      </c>
      <c r="N11" s="669">
        <v>-3.5636337994111114</v>
      </c>
      <c r="O11" s="669">
        <v>-2.9370112307888885</v>
      </c>
      <c r="P11" s="669">
        <v>-3.002326103622222</v>
      </c>
      <c r="Q11" s="669">
        <v>-2.4743624424444444</v>
      </c>
      <c r="R11" s="593"/>
      <c r="S11" s="88"/>
      <c r="T11" s="1604"/>
      <c r="U11" s="1604"/>
      <c r="V11" s="667"/>
    </row>
    <row r="12" spans="1:22" s="445" customFormat="1" ht="12.75" customHeight="1" x14ac:dyDescent="0.2">
      <c r="A12" s="415"/>
      <c r="B12" s="484"/>
      <c r="C12" s="425"/>
      <c r="D12" s="99" t="s">
        <v>153</v>
      </c>
      <c r="E12" s="669">
        <v>-44.1723497682</v>
      </c>
      <c r="F12" s="669">
        <v>-44.652690975083338</v>
      </c>
      <c r="G12" s="669">
        <v>-43.325172865066669</v>
      </c>
      <c r="H12" s="669">
        <v>-42.896137439116671</v>
      </c>
      <c r="I12" s="669">
        <v>-42.799203008233327</v>
      </c>
      <c r="J12" s="669">
        <v>-42.186239301833332</v>
      </c>
      <c r="K12" s="669">
        <v>-41.252268317133336</v>
      </c>
      <c r="L12" s="669">
        <v>-39.267401820499998</v>
      </c>
      <c r="M12" s="669">
        <v>-39.617075794849995</v>
      </c>
      <c r="N12" s="669">
        <v>-38.529161469983336</v>
      </c>
      <c r="O12" s="669">
        <v>-38.601523013833337</v>
      </c>
      <c r="P12" s="669">
        <v>-38.36802336793334</v>
      </c>
      <c r="Q12" s="669">
        <v>-37.576737578033338</v>
      </c>
      <c r="R12" s="593"/>
      <c r="S12" s="88"/>
      <c r="T12" s="1604"/>
      <c r="U12" s="1604"/>
      <c r="V12" s="667"/>
    </row>
    <row r="13" spans="1:22" s="445" customFormat="1" ht="11.25" customHeight="1" x14ac:dyDescent="0.2">
      <c r="A13" s="415"/>
      <c r="B13" s="484"/>
      <c r="C13" s="425"/>
      <c r="D13" s="99" t="s">
        <v>154</v>
      </c>
      <c r="E13" s="669">
        <v>-1.4707215852222222</v>
      </c>
      <c r="F13" s="669">
        <v>-1.6241899990555557</v>
      </c>
      <c r="G13" s="669">
        <v>-1.0912729544333333</v>
      </c>
      <c r="H13" s="669">
        <v>-1.0186040040777777</v>
      </c>
      <c r="I13" s="669">
        <v>-1.2631682966777777</v>
      </c>
      <c r="J13" s="669">
        <v>-1.0563538540777777</v>
      </c>
      <c r="K13" s="669">
        <v>-0.9838155940222223</v>
      </c>
      <c r="L13" s="669">
        <v>-7.291415277777781E-2</v>
      </c>
      <c r="M13" s="669">
        <v>8.9551299655555527E-2</v>
      </c>
      <c r="N13" s="669">
        <v>1.0656592157444444</v>
      </c>
      <c r="O13" s="669">
        <v>1.3470275064222221</v>
      </c>
      <c r="P13" s="669">
        <v>1.8587301121888888</v>
      </c>
      <c r="Q13" s="669">
        <v>1.1937303780777777</v>
      </c>
      <c r="R13" s="593"/>
      <c r="S13" s="88"/>
      <c r="T13" s="1604"/>
      <c r="U13" s="1604"/>
      <c r="V13" s="667"/>
    </row>
    <row r="14" spans="1:22" s="445" customFormat="1" ht="12" customHeight="1" x14ac:dyDescent="0.2">
      <c r="A14" s="415"/>
      <c r="B14" s="484"/>
      <c r="C14" s="425"/>
      <c r="D14" s="99" t="s">
        <v>155</v>
      </c>
      <c r="E14" s="669">
        <v>0.58381647544444448</v>
      </c>
      <c r="F14" s="669">
        <v>-0.19796540422222222</v>
      </c>
      <c r="G14" s="669">
        <v>-0.18908094244444448</v>
      </c>
      <c r="H14" s="669">
        <v>-1.2175129465555556</v>
      </c>
      <c r="I14" s="669">
        <v>-1.0452711169999997</v>
      </c>
      <c r="J14" s="669">
        <v>-1.6247625463333331</v>
      </c>
      <c r="K14" s="669">
        <v>-1.6199754961111112</v>
      </c>
      <c r="L14" s="669">
        <v>-1.8756582420000001</v>
      </c>
      <c r="M14" s="669">
        <v>0.821640870444444</v>
      </c>
      <c r="N14" s="669">
        <v>2.1454053709999994</v>
      </c>
      <c r="O14" s="669">
        <v>3.4472214312222218</v>
      </c>
      <c r="P14" s="669">
        <v>2.4439170072222218</v>
      </c>
      <c r="Q14" s="669">
        <v>2.7634479554444442</v>
      </c>
      <c r="R14" s="593"/>
      <c r="S14" s="88"/>
      <c r="T14" s="1604"/>
      <c r="U14" s="1604"/>
      <c r="V14" s="667"/>
    </row>
    <row r="15" spans="1:22" s="445" customFormat="1" ht="10.5" customHeight="1" x14ac:dyDescent="0.2">
      <c r="A15" s="415"/>
      <c r="B15" s="484"/>
      <c r="C15" s="425"/>
      <c r="D15" s="176"/>
      <c r="E15" s="670"/>
      <c r="F15" s="670"/>
      <c r="G15" s="670"/>
      <c r="H15" s="670"/>
      <c r="I15" s="670"/>
      <c r="J15" s="670"/>
      <c r="K15" s="670"/>
      <c r="L15" s="670"/>
      <c r="M15" s="670"/>
      <c r="N15" s="670"/>
      <c r="O15" s="670"/>
      <c r="P15" s="670"/>
      <c r="Q15" s="670"/>
      <c r="R15" s="593"/>
      <c r="S15" s="88"/>
      <c r="T15" s="1604"/>
      <c r="U15" s="1604"/>
      <c r="V15" s="667"/>
    </row>
    <row r="16" spans="1:22" s="445" customFormat="1" ht="10.5" customHeight="1" x14ac:dyDescent="0.2">
      <c r="A16" s="415"/>
      <c r="B16" s="484"/>
      <c r="C16" s="425"/>
      <c r="D16" s="176"/>
      <c r="E16" s="670"/>
      <c r="F16" s="670"/>
      <c r="G16" s="670"/>
      <c r="H16" s="670"/>
      <c r="I16" s="670"/>
      <c r="J16" s="670"/>
      <c r="K16" s="670"/>
      <c r="L16" s="670"/>
      <c r="M16" s="670"/>
      <c r="N16" s="670"/>
      <c r="O16" s="670"/>
      <c r="P16" s="670"/>
      <c r="Q16" s="670"/>
      <c r="R16" s="593"/>
      <c r="S16" s="88"/>
      <c r="V16" s="974"/>
    </row>
    <row r="17" spans="1:22" s="445" customFormat="1" ht="10.5" customHeight="1" x14ac:dyDescent="0.2">
      <c r="A17" s="415"/>
      <c r="B17" s="484"/>
      <c r="C17" s="425"/>
      <c r="D17" s="176"/>
      <c r="E17" s="670"/>
      <c r="F17" s="670"/>
      <c r="G17" s="670"/>
      <c r="H17" s="670"/>
      <c r="I17" s="670"/>
      <c r="J17" s="670"/>
      <c r="K17" s="670"/>
      <c r="L17" s="670"/>
      <c r="M17" s="670"/>
      <c r="N17" s="670"/>
      <c r="O17" s="670"/>
      <c r="P17" s="670"/>
      <c r="Q17" s="670"/>
      <c r="R17" s="593"/>
      <c r="S17" s="88"/>
      <c r="V17" s="974"/>
    </row>
    <row r="18" spans="1:22" s="445" customFormat="1" ht="10.5" customHeight="1" x14ac:dyDescent="0.2">
      <c r="A18" s="415"/>
      <c r="B18" s="484"/>
      <c r="C18" s="425"/>
      <c r="D18" s="176"/>
      <c r="E18" s="670"/>
      <c r="F18" s="670"/>
      <c r="G18" s="670"/>
      <c r="H18" s="670"/>
      <c r="I18" s="670"/>
      <c r="J18" s="670"/>
      <c r="K18" s="670"/>
      <c r="L18" s="670"/>
      <c r="M18" s="670"/>
      <c r="N18" s="670"/>
      <c r="O18" s="670"/>
      <c r="P18" s="670"/>
      <c r="Q18" s="670"/>
      <c r="R18" s="593"/>
      <c r="S18" s="88"/>
      <c r="V18" s="974"/>
    </row>
    <row r="19" spans="1:22" s="445" customFormat="1" ht="10.5" customHeight="1" x14ac:dyDescent="0.2">
      <c r="A19" s="415"/>
      <c r="B19" s="484"/>
      <c r="C19" s="425"/>
      <c r="D19" s="176"/>
      <c r="E19" s="670"/>
      <c r="F19" s="670"/>
      <c r="G19" s="670"/>
      <c r="H19" s="670"/>
      <c r="I19" s="670"/>
      <c r="J19" s="670"/>
      <c r="K19" s="670"/>
      <c r="L19" s="670"/>
      <c r="M19" s="670"/>
      <c r="N19" s="670"/>
      <c r="O19" s="670"/>
      <c r="P19" s="670"/>
      <c r="Q19" s="670"/>
      <c r="R19" s="593"/>
      <c r="S19" s="88"/>
      <c r="V19" s="974"/>
    </row>
    <row r="20" spans="1:22" s="445" customFormat="1" ht="10.5" customHeight="1" x14ac:dyDescent="0.2">
      <c r="A20" s="415"/>
      <c r="B20" s="484"/>
      <c r="C20" s="425"/>
      <c r="D20" s="176"/>
      <c r="E20" s="670"/>
      <c r="F20" s="670"/>
      <c r="G20" s="670"/>
      <c r="H20" s="670"/>
      <c r="I20" s="670"/>
      <c r="J20" s="670"/>
      <c r="K20" s="670"/>
      <c r="L20" s="670"/>
      <c r="M20" s="670"/>
      <c r="N20" s="670"/>
      <c r="O20" s="670"/>
      <c r="P20" s="670"/>
      <c r="Q20" s="670"/>
      <c r="R20" s="593"/>
      <c r="S20" s="88"/>
      <c r="V20" s="974"/>
    </row>
    <row r="21" spans="1:22" s="445" customFormat="1" ht="10.5" customHeight="1" x14ac:dyDescent="0.2">
      <c r="A21" s="415"/>
      <c r="B21" s="484"/>
      <c r="C21" s="425"/>
      <c r="D21" s="176"/>
      <c r="E21" s="670"/>
      <c r="F21" s="670"/>
      <c r="G21" s="670"/>
      <c r="H21" s="670"/>
      <c r="I21" s="670"/>
      <c r="J21" s="670"/>
      <c r="K21" s="670"/>
      <c r="L21" s="670"/>
      <c r="M21" s="670"/>
      <c r="N21" s="670"/>
      <c r="O21" s="670"/>
      <c r="P21" s="670"/>
      <c r="Q21" s="670"/>
      <c r="R21" s="593"/>
      <c r="S21" s="88"/>
      <c r="V21" s="974"/>
    </row>
    <row r="22" spans="1:22" s="445" customFormat="1" ht="10.5" customHeight="1" x14ac:dyDescent="0.2">
      <c r="A22" s="415"/>
      <c r="B22" s="484"/>
      <c r="C22" s="425"/>
      <c r="D22" s="176"/>
      <c r="E22" s="670"/>
      <c r="F22" s="670"/>
      <c r="G22" s="670"/>
      <c r="H22" s="670"/>
      <c r="I22" s="670"/>
      <c r="J22" s="670"/>
      <c r="K22" s="670"/>
      <c r="L22" s="670"/>
      <c r="M22" s="670"/>
      <c r="N22" s="670"/>
      <c r="O22" s="670"/>
      <c r="P22" s="670"/>
      <c r="Q22" s="670"/>
      <c r="R22" s="593"/>
      <c r="S22" s="88"/>
      <c r="V22" s="974"/>
    </row>
    <row r="23" spans="1:22" s="445" customFormat="1" ht="10.5" customHeight="1" x14ac:dyDescent="0.2">
      <c r="A23" s="415"/>
      <c r="B23" s="484"/>
      <c r="C23" s="425"/>
      <c r="D23" s="176"/>
      <c r="E23" s="670"/>
      <c r="F23" s="670"/>
      <c r="G23" s="670"/>
      <c r="H23" s="670"/>
      <c r="I23" s="670"/>
      <c r="J23" s="670"/>
      <c r="K23" s="670"/>
      <c r="L23" s="670"/>
      <c r="M23" s="670"/>
      <c r="N23" s="670"/>
      <c r="O23" s="670"/>
      <c r="P23" s="670"/>
      <c r="Q23" s="670"/>
      <c r="R23" s="593"/>
      <c r="S23" s="88"/>
      <c r="V23" s="974"/>
    </row>
    <row r="24" spans="1:22" s="445" customFormat="1" ht="10.5" customHeight="1" x14ac:dyDescent="0.2">
      <c r="A24" s="415"/>
      <c r="B24" s="484"/>
      <c r="C24" s="425"/>
      <c r="D24" s="176"/>
      <c r="E24" s="670"/>
      <c r="F24" s="670"/>
      <c r="G24" s="670"/>
      <c r="H24" s="670"/>
      <c r="I24" s="670"/>
      <c r="J24" s="670"/>
      <c r="K24" s="670"/>
      <c r="L24" s="670"/>
      <c r="M24" s="670"/>
      <c r="N24" s="670"/>
      <c r="O24" s="670"/>
      <c r="P24" s="670"/>
      <c r="Q24" s="670"/>
      <c r="R24" s="593"/>
      <c r="S24" s="88"/>
      <c r="V24" s="974"/>
    </row>
    <row r="25" spans="1:22" s="445" customFormat="1" ht="10.5" customHeight="1" x14ac:dyDescent="0.2">
      <c r="A25" s="415"/>
      <c r="B25" s="484"/>
      <c r="C25" s="425"/>
      <c r="D25" s="176"/>
      <c r="E25" s="670"/>
      <c r="F25" s="670"/>
      <c r="G25" s="670"/>
      <c r="H25" s="670"/>
      <c r="I25" s="670"/>
      <c r="J25" s="670"/>
      <c r="K25" s="670"/>
      <c r="L25" s="670"/>
      <c r="M25" s="670"/>
      <c r="N25" s="670"/>
      <c r="O25" s="670"/>
      <c r="P25" s="670"/>
      <c r="Q25" s="670"/>
      <c r="R25" s="593"/>
      <c r="S25" s="88"/>
      <c r="V25" s="974"/>
    </row>
    <row r="26" spans="1:22" s="445" customFormat="1" ht="10.5" customHeight="1" x14ac:dyDescent="0.2">
      <c r="A26" s="415"/>
      <c r="B26" s="484"/>
      <c r="C26" s="425"/>
      <c r="D26" s="176"/>
      <c r="E26" s="670"/>
      <c r="F26" s="670"/>
      <c r="G26" s="670"/>
      <c r="H26" s="670"/>
      <c r="I26" s="670"/>
      <c r="J26" s="670"/>
      <c r="K26" s="670"/>
      <c r="L26" s="670"/>
      <c r="M26" s="670"/>
      <c r="N26" s="670"/>
      <c r="O26" s="670"/>
      <c r="P26" s="670"/>
      <c r="Q26" s="670"/>
      <c r="R26" s="593"/>
      <c r="S26" s="88"/>
      <c r="V26" s="974"/>
    </row>
    <row r="27" spans="1:22" s="445" customFormat="1" ht="10.5" customHeight="1" x14ac:dyDescent="0.2">
      <c r="A27" s="415"/>
      <c r="B27" s="484"/>
      <c r="C27" s="425"/>
      <c r="D27" s="176"/>
      <c r="E27" s="670"/>
      <c r="F27" s="670"/>
      <c r="G27" s="670"/>
      <c r="H27" s="670"/>
      <c r="I27" s="670"/>
      <c r="J27" s="670"/>
      <c r="K27" s="670"/>
      <c r="L27" s="670"/>
      <c r="M27" s="670"/>
      <c r="N27" s="670"/>
      <c r="O27" s="670"/>
      <c r="P27" s="670"/>
      <c r="Q27" s="670"/>
      <c r="R27" s="593"/>
      <c r="S27" s="88"/>
      <c r="V27" s="974"/>
    </row>
    <row r="28" spans="1:22" s="445" customFormat="1" ht="6" customHeight="1" x14ac:dyDescent="0.2">
      <c r="A28" s="415"/>
      <c r="B28" s="484"/>
      <c r="C28" s="425"/>
      <c r="D28" s="176"/>
      <c r="E28" s="670"/>
      <c r="F28" s="670"/>
      <c r="G28" s="670"/>
      <c r="H28" s="670"/>
      <c r="I28" s="670"/>
      <c r="J28" s="670"/>
      <c r="K28" s="670"/>
      <c r="L28" s="670"/>
      <c r="M28" s="670"/>
      <c r="N28" s="670"/>
      <c r="O28" s="670"/>
      <c r="P28" s="670"/>
      <c r="Q28" s="670"/>
      <c r="R28" s="593"/>
      <c r="S28" s="88"/>
    </row>
    <row r="29" spans="1:22" s="667" customFormat="1" ht="15" customHeight="1" x14ac:dyDescent="0.2">
      <c r="A29" s="665"/>
      <c r="B29" s="514"/>
      <c r="C29" s="1043" t="s">
        <v>320</v>
      </c>
      <c r="D29" s="224"/>
      <c r="E29" s="671"/>
      <c r="F29" s="672"/>
      <c r="G29" s="672"/>
      <c r="H29" s="672"/>
      <c r="I29" s="672"/>
      <c r="J29" s="672"/>
      <c r="K29" s="672"/>
      <c r="L29" s="672"/>
      <c r="M29" s="672"/>
      <c r="N29" s="672"/>
      <c r="O29" s="672"/>
      <c r="P29" s="672"/>
      <c r="Q29" s="672"/>
      <c r="R29" s="735"/>
      <c r="S29" s="402"/>
      <c r="U29" s="1603"/>
      <c r="V29" s="1603"/>
    </row>
    <row r="30" spans="1:22" s="445" customFormat="1" ht="11.25" customHeight="1" x14ac:dyDescent="0.2">
      <c r="A30" s="415"/>
      <c r="B30" s="484"/>
      <c r="C30" s="1044"/>
      <c r="D30" s="99" t="s">
        <v>156</v>
      </c>
      <c r="E30" s="669">
        <v>-3.2721934504333334</v>
      </c>
      <c r="F30" s="669">
        <v>-3.9668875563666668</v>
      </c>
      <c r="G30" s="669">
        <v>-3.8104626655000007</v>
      </c>
      <c r="H30" s="669">
        <v>-4.0439786960333333</v>
      </c>
      <c r="I30" s="669">
        <v>-4.6048524011000005</v>
      </c>
      <c r="J30" s="669">
        <v>-4.6347728220999995</v>
      </c>
      <c r="K30" s="669">
        <v>-3.1395830072000002</v>
      </c>
      <c r="L30" s="669">
        <v>-2.4612953702666664</v>
      </c>
      <c r="M30" s="669">
        <v>-1.3620244593666666</v>
      </c>
      <c r="N30" s="669">
        <v>-0.3961634126666666</v>
      </c>
      <c r="O30" s="669">
        <v>1.1761648341666666</v>
      </c>
      <c r="P30" s="669">
        <v>1.3071949140333332</v>
      </c>
      <c r="Q30" s="669">
        <v>0.85799807086666668</v>
      </c>
      <c r="R30" s="736"/>
      <c r="S30" s="88"/>
      <c r="U30" s="1603"/>
      <c r="V30" s="1603"/>
    </row>
    <row r="31" spans="1:22" s="445" customFormat="1" ht="12.75" customHeight="1" x14ac:dyDescent="0.2">
      <c r="A31" s="415"/>
      <c r="B31" s="484"/>
      <c r="C31" s="1044"/>
      <c r="D31" s="99" t="s">
        <v>153</v>
      </c>
      <c r="E31" s="669">
        <v>-24.702211756000001</v>
      </c>
      <c r="F31" s="669">
        <v>-25.480173769666667</v>
      </c>
      <c r="G31" s="669">
        <v>-24.808137006999999</v>
      </c>
      <c r="H31" s="669">
        <v>-24.326347143666666</v>
      </c>
      <c r="I31" s="669">
        <v>-24.386944105333331</v>
      </c>
      <c r="J31" s="669">
        <v>-23.101564364000001</v>
      </c>
      <c r="K31" s="669">
        <v>-22.131386310333337</v>
      </c>
      <c r="L31" s="669">
        <v>-21.579257451999997</v>
      </c>
      <c r="M31" s="669">
        <v>-23.340446822333334</v>
      </c>
      <c r="N31" s="669">
        <v>-23.649230938333332</v>
      </c>
      <c r="O31" s="669">
        <v>-24.162258804333334</v>
      </c>
      <c r="P31" s="669">
        <v>-24.728282608333334</v>
      </c>
      <c r="Q31" s="669">
        <v>-23.707680151400002</v>
      </c>
      <c r="R31" s="736"/>
      <c r="S31" s="88"/>
    </row>
    <row r="32" spans="1:22" s="445" customFormat="1" ht="11.25" customHeight="1" x14ac:dyDescent="0.2">
      <c r="A32" s="415"/>
      <c r="B32" s="484"/>
      <c r="C32" s="1044"/>
      <c r="D32" s="99" t="s">
        <v>154</v>
      </c>
      <c r="E32" s="669">
        <v>-5.8226934342999996</v>
      </c>
      <c r="F32" s="669">
        <v>-5.5655483537333339</v>
      </c>
      <c r="G32" s="669">
        <v>-5.5066707642333341</v>
      </c>
      <c r="H32" s="669">
        <v>-4.3396112195666667</v>
      </c>
      <c r="I32" s="669">
        <v>-4.8504881748999997</v>
      </c>
      <c r="J32" s="669">
        <v>-4.5946169126666669</v>
      </c>
      <c r="K32" s="669">
        <v>-4.5310488763000007</v>
      </c>
      <c r="L32" s="669">
        <v>-3.8813858389333333</v>
      </c>
      <c r="M32" s="669">
        <v>-3.0260778662999996</v>
      </c>
      <c r="N32" s="669">
        <v>-2.7709837202666669</v>
      </c>
      <c r="O32" s="669">
        <v>-1.9594681035333334</v>
      </c>
      <c r="P32" s="669">
        <v>-1.6067445989333333</v>
      </c>
      <c r="Q32" s="669">
        <v>-6.4973685566666647E-2</v>
      </c>
      <c r="R32" s="736"/>
      <c r="S32" s="88"/>
    </row>
    <row r="33" spans="1:19" s="445" customFormat="1" ht="12" customHeight="1" x14ac:dyDescent="0.2">
      <c r="A33" s="415"/>
      <c r="B33" s="484"/>
      <c r="C33" s="1044"/>
      <c r="D33" s="99" t="s">
        <v>157</v>
      </c>
      <c r="E33" s="669">
        <v>-4.9236136086666669</v>
      </c>
      <c r="F33" s="669">
        <v>-4.4189811270000003</v>
      </c>
      <c r="G33" s="669">
        <v>-4.0824356456666671</v>
      </c>
      <c r="H33" s="669">
        <v>-1.731004478666667</v>
      </c>
      <c r="I33" s="669">
        <v>-2.3262501300000005</v>
      </c>
      <c r="J33" s="669">
        <v>-0.85290886766666674</v>
      </c>
      <c r="K33" s="669">
        <v>-2.7825338003333329</v>
      </c>
      <c r="L33" s="669">
        <v>-2.2829739073333335</v>
      </c>
      <c r="M33" s="669">
        <v>-3.3649098263333332</v>
      </c>
      <c r="N33" s="669">
        <v>-3.0262207466666666</v>
      </c>
      <c r="O33" s="669">
        <v>-3.1554832039999998</v>
      </c>
      <c r="P33" s="669">
        <v>-2.1808958756666672</v>
      </c>
      <c r="Q33" s="669">
        <v>-2.2409918860000002</v>
      </c>
      <c r="R33" s="736"/>
      <c r="S33" s="88"/>
    </row>
    <row r="34" spans="1:19" s="667" customFormat="1" ht="21" customHeight="1" x14ac:dyDescent="0.2">
      <c r="A34" s="665"/>
      <c r="B34" s="514"/>
      <c r="C34" s="1565" t="s">
        <v>319</v>
      </c>
      <c r="D34" s="1565"/>
      <c r="E34" s="673">
        <v>12.5</v>
      </c>
      <c r="F34" s="673">
        <v>13.416666666666666</v>
      </c>
      <c r="G34" s="673">
        <v>14.199999999999998</v>
      </c>
      <c r="H34" s="673">
        <v>12.816666666666665</v>
      </c>
      <c r="I34" s="673">
        <v>13.666666666666666</v>
      </c>
      <c r="J34" s="673">
        <v>14.433333333333335</v>
      </c>
      <c r="K34" s="673">
        <v>15.516666666666671</v>
      </c>
      <c r="L34" s="673">
        <v>12.366666666666667</v>
      </c>
      <c r="M34" s="673">
        <v>12.816666666666668</v>
      </c>
      <c r="N34" s="673">
        <v>12.649999999999999</v>
      </c>
      <c r="O34" s="673">
        <v>12.433333333333332</v>
      </c>
      <c r="P34" s="673">
        <v>9.3833333333333346</v>
      </c>
      <c r="Q34" s="673">
        <v>7.0500000000000007</v>
      </c>
      <c r="R34" s="735"/>
      <c r="S34" s="402"/>
    </row>
    <row r="35" spans="1:19" s="678" customFormat="1" ht="16.5" customHeight="1" x14ac:dyDescent="0.2">
      <c r="A35" s="674"/>
      <c r="B35" s="675"/>
      <c r="C35" s="364" t="s">
        <v>352</v>
      </c>
      <c r="D35" s="676"/>
      <c r="E35" s="677">
        <v>-25.5</v>
      </c>
      <c r="F35" s="677">
        <v>-24.595833333333331</v>
      </c>
      <c r="G35" s="677">
        <v>-23.991666666666664</v>
      </c>
      <c r="H35" s="677">
        <v>-22.270833333333332</v>
      </c>
      <c r="I35" s="677">
        <v>-22.345833333333331</v>
      </c>
      <c r="J35" s="677">
        <v>-21.900000000000002</v>
      </c>
      <c r="K35" s="677">
        <v>-21.212500000000002</v>
      </c>
      <c r="L35" s="677">
        <v>-19.216666666666669</v>
      </c>
      <c r="M35" s="677">
        <v>-19.370833333333334</v>
      </c>
      <c r="N35" s="677">
        <v>-19.654166666666665</v>
      </c>
      <c r="O35" s="677">
        <v>-19.975000000000001</v>
      </c>
      <c r="P35" s="677">
        <v>-19.029166666666669</v>
      </c>
      <c r="Q35" s="677">
        <v>-18.070833333333336</v>
      </c>
      <c r="R35" s="737"/>
      <c r="S35" s="403"/>
    </row>
    <row r="36" spans="1:19" s="445" customFormat="1" ht="10.5" customHeight="1" x14ac:dyDescent="0.2">
      <c r="A36" s="415"/>
      <c r="B36" s="484"/>
      <c r="C36" s="679"/>
      <c r="D36" s="176"/>
      <c r="E36" s="680"/>
      <c r="F36" s="680"/>
      <c r="G36" s="680"/>
      <c r="H36" s="680"/>
      <c r="I36" s="680"/>
      <c r="J36" s="680"/>
      <c r="K36" s="680"/>
      <c r="L36" s="680"/>
      <c r="M36" s="680"/>
      <c r="N36" s="680"/>
      <c r="O36" s="680"/>
      <c r="P36" s="680"/>
      <c r="Q36" s="680"/>
      <c r="R36" s="736"/>
      <c r="S36" s="88"/>
    </row>
    <row r="37" spans="1:19" s="445" customFormat="1" ht="10.5" customHeight="1" x14ac:dyDescent="0.2">
      <c r="A37" s="415"/>
      <c r="B37" s="484"/>
      <c r="C37" s="679"/>
      <c r="D37" s="176"/>
      <c r="E37" s="680"/>
      <c r="F37" s="680"/>
      <c r="G37" s="680"/>
      <c r="H37" s="680"/>
      <c r="I37" s="680"/>
      <c r="J37" s="680"/>
      <c r="K37" s="680"/>
      <c r="L37" s="680"/>
      <c r="M37" s="680"/>
      <c r="N37" s="680"/>
      <c r="O37" s="680"/>
      <c r="P37" s="680"/>
      <c r="Q37" s="680"/>
      <c r="R37" s="736"/>
      <c r="S37" s="88"/>
    </row>
    <row r="38" spans="1:19" s="445" customFormat="1" ht="10.5" customHeight="1" x14ac:dyDescent="0.2">
      <c r="A38" s="415"/>
      <c r="B38" s="484"/>
      <c r="C38" s="679"/>
      <c r="D38" s="176"/>
      <c r="E38" s="680"/>
      <c r="F38" s="680"/>
      <c r="G38" s="680"/>
      <c r="H38" s="680"/>
      <c r="I38" s="680"/>
      <c r="J38" s="680"/>
      <c r="K38" s="680"/>
      <c r="L38" s="680"/>
      <c r="M38" s="680"/>
      <c r="N38" s="680"/>
      <c r="O38" s="680"/>
      <c r="P38" s="680"/>
      <c r="Q38" s="680"/>
      <c r="R38" s="736"/>
      <c r="S38" s="88"/>
    </row>
    <row r="39" spans="1:19" s="445" customFormat="1" ht="10.5" customHeight="1" x14ac:dyDescent="0.2">
      <c r="A39" s="415"/>
      <c r="B39" s="484"/>
      <c r="C39" s="679"/>
      <c r="D39" s="176"/>
      <c r="E39" s="680"/>
      <c r="F39" s="680"/>
      <c r="G39" s="680"/>
      <c r="H39" s="680"/>
      <c r="I39" s="680"/>
      <c r="J39" s="680"/>
      <c r="K39" s="680"/>
      <c r="L39" s="680"/>
      <c r="M39" s="680"/>
      <c r="N39" s="680"/>
      <c r="O39" s="680"/>
      <c r="P39" s="680"/>
      <c r="Q39" s="680"/>
      <c r="R39" s="736"/>
      <c r="S39" s="88"/>
    </row>
    <row r="40" spans="1:19" s="445" customFormat="1" ht="10.5" customHeight="1" x14ac:dyDescent="0.2">
      <c r="A40" s="415"/>
      <c r="B40" s="484"/>
      <c r="C40" s="679"/>
      <c r="D40" s="176"/>
      <c r="E40" s="680"/>
      <c r="F40" s="680"/>
      <c r="G40" s="680"/>
      <c r="H40" s="680"/>
      <c r="I40" s="680"/>
      <c r="J40" s="680"/>
      <c r="K40" s="680"/>
      <c r="L40" s="680"/>
      <c r="M40" s="680"/>
      <c r="N40" s="680"/>
      <c r="O40" s="680"/>
      <c r="P40" s="680"/>
      <c r="Q40" s="680"/>
      <c r="R40" s="736"/>
      <c r="S40" s="88"/>
    </row>
    <row r="41" spans="1:19" s="445" customFormat="1" ht="10.5" customHeight="1" x14ac:dyDescent="0.2">
      <c r="A41" s="415"/>
      <c r="B41" s="484"/>
      <c r="C41" s="679"/>
      <c r="D41" s="176"/>
      <c r="E41" s="680"/>
      <c r="F41" s="680"/>
      <c r="G41" s="680"/>
      <c r="H41" s="680"/>
      <c r="I41" s="680"/>
      <c r="J41" s="680"/>
      <c r="K41" s="680"/>
      <c r="L41" s="680"/>
      <c r="M41" s="680"/>
      <c r="N41" s="680"/>
      <c r="O41" s="680"/>
      <c r="P41" s="680"/>
      <c r="Q41" s="680"/>
      <c r="R41" s="736"/>
      <c r="S41" s="88"/>
    </row>
    <row r="42" spans="1:19" s="445" customFormat="1" ht="10.5" customHeight="1" x14ac:dyDescent="0.2">
      <c r="A42" s="415"/>
      <c r="B42" s="484"/>
      <c r="C42" s="679"/>
      <c r="D42" s="176"/>
      <c r="E42" s="680"/>
      <c r="F42" s="680"/>
      <c r="G42" s="680"/>
      <c r="H42" s="680"/>
      <c r="I42" s="680"/>
      <c r="J42" s="680"/>
      <c r="K42" s="680"/>
      <c r="L42" s="680"/>
      <c r="M42" s="680"/>
      <c r="N42" s="680"/>
      <c r="O42" s="680"/>
      <c r="P42" s="680"/>
      <c r="Q42" s="680"/>
      <c r="R42" s="736"/>
      <c r="S42" s="88"/>
    </row>
    <row r="43" spans="1:19" s="445" customFormat="1" ht="10.5" customHeight="1" x14ac:dyDescent="0.2">
      <c r="A43" s="415"/>
      <c r="B43" s="484"/>
      <c r="C43" s="679"/>
      <c r="D43" s="176"/>
      <c r="E43" s="680"/>
      <c r="F43" s="680"/>
      <c r="G43" s="680"/>
      <c r="H43" s="680"/>
      <c r="I43" s="680"/>
      <c r="J43" s="680"/>
      <c r="K43" s="680"/>
      <c r="L43" s="680"/>
      <c r="M43" s="680"/>
      <c r="N43" s="680"/>
      <c r="O43" s="680"/>
      <c r="P43" s="680"/>
      <c r="Q43" s="680"/>
      <c r="R43" s="736"/>
      <c r="S43" s="88"/>
    </row>
    <row r="44" spans="1:19" s="445" customFormat="1" ht="10.5" customHeight="1" x14ac:dyDescent="0.2">
      <c r="A44" s="415"/>
      <c r="B44" s="484"/>
      <c r="C44" s="679"/>
      <c r="D44" s="176"/>
      <c r="E44" s="680"/>
      <c r="F44" s="680"/>
      <c r="G44" s="680"/>
      <c r="H44" s="680"/>
      <c r="I44" s="680"/>
      <c r="J44" s="680"/>
      <c r="K44" s="680"/>
      <c r="L44" s="680"/>
      <c r="M44" s="680"/>
      <c r="N44" s="680"/>
      <c r="O44" s="680"/>
      <c r="P44" s="680"/>
      <c r="Q44" s="680"/>
      <c r="R44" s="736"/>
      <c r="S44" s="88"/>
    </row>
    <row r="45" spans="1:19" s="445" customFormat="1" ht="10.5" customHeight="1" x14ac:dyDescent="0.2">
      <c r="A45" s="415"/>
      <c r="B45" s="484"/>
      <c r="C45" s="679"/>
      <c r="D45" s="176"/>
      <c r="E45" s="680"/>
      <c r="F45" s="680"/>
      <c r="G45" s="680"/>
      <c r="H45" s="680"/>
      <c r="I45" s="680"/>
      <c r="J45" s="680"/>
      <c r="K45" s="680"/>
      <c r="L45" s="680"/>
      <c r="M45" s="680"/>
      <c r="N45" s="680"/>
      <c r="O45" s="680"/>
      <c r="P45" s="680"/>
      <c r="Q45" s="680"/>
      <c r="R45" s="736"/>
      <c r="S45" s="88"/>
    </row>
    <row r="46" spans="1:19" s="445" customFormat="1" ht="10.5" customHeight="1" x14ac:dyDescent="0.2">
      <c r="A46" s="415"/>
      <c r="B46" s="484"/>
      <c r="C46" s="679"/>
      <c r="D46" s="176"/>
      <c r="E46" s="680"/>
      <c r="F46" s="680"/>
      <c r="G46" s="680"/>
      <c r="H46" s="680"/>
      <c r="I46" s="680"/>
      <c r="J46" s="680"/>
      <c r="K46" s="680"/>
      <c r="L46" s="680"/>
      <c r="M46" s="680"/>
      <c r="N46" s="680"/>
      <c r="O46" s="680"/>
      <c r="P46" s="680"/>
      <c r="Q46" s="680"/>
      <c r="R46" s="736"/>
      <c r="S46" s="88"/>
    </row>
    <row r="47" spans="1:19" s="445" customFormat="1" ht="10.5" customHeight="1" x14ac:dyDescent="0.2">
      <c r="A47" s="415"/>
      <c r="B47" s="484"/>
      <c r="C47" s="679"/>
      <c r="D47" s="176"/>
      <c r="E47" s="680"/>
      <c r="F47" s="680"/>
      <c r="G47" s="680"/>
      <c r="H47" s="680"/>
      <c r="I47" s="680"/>
      <c r="J47" s="680"/>
      <c r="K47" s="680"/>
      <c r="L47" s="680"/>
      <c r="M47" s="680"/>
      <c r="N47" s="680"/>
      <c r="O47" s="680"/>
      <c r="P47" s="680"/>
      <c r="Q47" s="680"/>
      <c r="R47" s="736"/>
      <c r="S47" s="88"/>
    </row>
    <row r="48" spans="1:19" s="445" customFormat="1" ht="10.5" customHeight="1" x14ac:dyDescent="0.2">
      <c r="A48" s="415"/>
      <c r="B48" s="484"/>
      <c r="C48" s="679"/>
      <c r="D48" s="176"/>
      <c r="E48" s="680"/>
      <c r="F48" s="680"/>
      <c r="G48" s="680"/>
      <c r="H48" s="680"/>
      <c r="I48" s="680"/>
      <c r="J48" s="680"/>
      <c r="K48" s="680"/>
      <c r="L48" s="680"/>
      <c r="M48" s="680"/>
      <c r="N48" s="680"/>
      <c r="O48" s="680"/>
      <c r="P48" s="680"/>
      <c r="Q48" s="680"/>
      <c r="R48" s="736"/>
      <c r="S48" s="88"/>
    </row>
    <row r="49" spans="1:21" s="667" customFormat="1" ht="15" customHeight="1" x14ac:dyDescent="0.2">
      <c r="A49" s="665"/>
      <c r="B49" s="514"/>
      <c r="C49" s="1043" t="s">
        <v>158</v>
      </c>
      <c r="D49" s="224"/>
      <c r="E49" s="671"/>
      <c r="F49" s="672"/>
      <c r="G49" s="672"/>
      <c r="H49" s="672"/>
      <c r="I49" s="672"/>
      <c r="J49" s="672"/>
      <c r="K49" s="672"/>
      <c r="L49" s="672"/>
      <c r="M49" s="672"/>
      <c r="N49" s="672"/>
      <c r="O49" s="672"/>
      <c r="P49" s="672"/>
      <c r="Q49" s="672"/>
      <c r="R49" s="735"/>
      <c r="S49" s="402"/>
    </row>
    <row r="50" spans="1:21" s="667" customFormat="1" ht="16.5" customHeight="1" x14ac:dyDescent="0.2">
      <c r="A50" s="665"/>
      <c r="B50" s="514"/>
      <c r="C50" s="681"/>
      <c r="D50" s="251" t="s">
        <v>318</v>
      </c>
      <c r="E50" s="677">
        <v>624.23</v>
      </c>
      <c r="F50" s="677">
        <v>616.62199999999996</v>
      </c>
      <c r="G50" s="677">
        <v>605.51599999999996</v>
      </c>
      <c r="H50" s="677">
        <v>598.08299999999997</v>
      </c>
      <c r="I50" s="677">
        <v>598.58100000000002</v>
      </c>
      <c r="J50" s="677">
        <v>615.654</v>
      </c>
      <c r="K50" s="677">
        <v>604.31399999999996</v>
      </c>
      <c r="L50" s="677">
        <v>590.60500000000002</v>
      </c>
      <c r="M50" s="677">
        <v>573.38199999999995</v>
      </c>
      <c r="N50" s="677">
        <v>554.07000000000005</v>
      </c>
      <c r="O50" s="677">
        <v>536.65599999999995</v>
      </c>
      <c r="P50" s="677">
        <v>532.69799999999998</v>
      </c>
      <c r="Q50" s="677">
        <v>536.58100000000002</v>
      </c>
      <c r="R50" s="735"/>
      <c r="S50" s="402"/>
    </row>
    <row r="51" spans="1:21" s="685" customFormat="1" ht="12" customHeight="1" x14ac:dyDescent="0.2">
      <c r="A51" s="682"/>
      <c r="B51" s="683"/>
      <c r="C51" s="684"/>
      <c r="D51" s="726" t="s">
        <v>243</v>
      </c>
      <c r="E51" s="669">
        <v>27.5</v>
      </c>
      <c r="F51" s="669">
        <v>27.024000000000001</v>
      </c>
      <c r="G51" s="669">
        <v>27.509</v>
      </c>
      <c r="H51" s="669">
        <v>28.446999999999999</v>
      </c>
      <c r="I51" s="669">
        <v>27.815000000000001</v>
      </c>
      <c r="J51" s="669">
        <v>29.155999999999999</v>
      </c>
      <c r="K51" s="669">
        <v>29.009</v>
      </c>
      <c r="L51" s="669">
        <v>28.292999999999999</v>
      </c>
      <c r="M51" s="669">
        <v>26.797999999999998</v>
      </c>
      <c r="N51" s="669">
        <v>25.155999999999999</v>
      </c>
      <c r="O51" s="669">
        <v>23.18</v>
      </c>
      <c r="P51" s="669">
        <v>21.992999999999999</v>
      </c>
      <c r="Q51" s="669">
        <v>21.29</v>
      </c>
      <c r="R51" s="738"/>
      <c r="S51" s="88"/>
    </row>
    <row r="52" spans="1:21" s="689" customFormat="1" ht="16.5" customHeight="1" x14ac:dyDescent="0.2">
      <c r="A52" s="686"/>
      <c r="B52" s="687"/>
      <c r="C52" s="688"/>
      <c r="D52" s="251" t="s">
        <v>316</v>
      </c>
      <c r="E52" s="677">
        <v>54.393999999999998</v>
      </c>
      <c r="F52" s="677">
        <v>76.7</v>
      </c>
      <c r="G52" s="677">
        <v>73.375</v>
      </c>
      <c r="H52" s="677">
        <v>62.787999999999997</v>
      </c>
      <c r="I52" s="677">
        <v>56.648000000000003</v>
      </c>
      <c r="J52" s="677">
        <v>68.881</v>
      </c>
      <c r="K52" s="677">
        <v>55.674999999999997</v>
      </c>
      <c r="L52" s="677">
        <v>60.61</v>
      </c>
      <c r="M52" s="677">
        <v>53.765000000000001</v>
      </c>
      <c r="N52" s="677">
        <v>48.152000000000001</v>
      </c>
      <c r="O52" s="677">
        <v>53.65</v>
      </c>
      <c r="P52" s="677">
        <v>56.697000000000003</v>
      </c>
      <c r="Q52" s="677">
        <v>52.954999999999998</v>
      </c>
      <c r="R52" s="739"/>
      <c r="S52" s="402"/>
    </row>
    <row r="53" spans="1:21" s="445" customFormat="1" ht="11.25" customHeight="1" x14ac:dyDescent="0.2">
      <c r="A53" s="415"/>
      <c r="B53" s="484"/>
      <c r="C53" s="679"/>
      <c r="D53" s="726" t="s">
        <v>244</v>
      </c>
      <c r="E53" s="669">
        <v>-6.3141577678263889</v>
      </c>
      <c r="F53" s="669">
        <v>-4.3354619836360015</v>
      </c>
      <c r="G53" s="669">
        <v>-7.4611242133407307</v>
      </c>
      <c r="H53" s="669">
        <v>-8.2248045019367222</v>
      </c>
      <c r="I53" s="669">
        <v>-1.9981661851460886</v>
      </c>
      <c r="J53" s="669">
        <v>-7.1909779298822478</v>
      </c>
      <c r="K53" s="669">
        <v>-5.3033524399163205</v>
      </c>
      <c r="L53" s="669">
        <v>8.0970215801676524</v>
      </c>
      <c r="M53" s="669">
        <v>2.1934576419380125</v>
      </c>
      <c r="N53" s="669">
        <v>-3.1205359837434443</v>
      </c>
      <c r="O53" s="669">
        <v>6.1031563958547475</v>
      </c>
      <c r="P53" s="669">
        <v>-1.4684925793333581</v>
      </c>
      <c r="Q53" s="669">
        <v>-2.6455123726881635</v>
      </c>
      <c r="R53" s="736"/>
      <c r="S53" s="88"/>
    </row>
    <row r="54" spans="1:21" s="667" customFormat="1" ht="16.5" customHeight="1" x14ac:dyDescent="0.2">
      <c r="A54" s="665"/>
      <c r="B54" s="514"/>
      <c r="C54" s="1043" t="s">
        <v>317</v>
      </c>
      <c r="D54" s="224"/>
      <c r="E54" s="677">
        <v>10.401999999999999</v>
      </c>
      <c r="F54" s="677">
        <v>16.318999999999999</v>
      </c>
      <c r="G54" s="677">
        <v>15.260999999999999</v>
      </c>
      <c r="H54" s="677">
        <v>12.641999999999999</v>
      </c>
      <c r="I54" s="677">
        <v>10.614000000000001</v>
      </c>
      <c r="J54" s="677">
        <v>15.839</v>
      </c>
      <c r="K54" s="677">
        <v>13.667999999999999</v>
      </c>
      <c r="L54" s="677">
        <v>16.79</v>
      </c>
      <c r="M54" s="677">
        <v>17.645</v>
      </c>
      <c r="N54" s="677">
        <v>16.597000000000001</v>
      </c>
      <c r="O54" s="677">
        <v>16.167999999999999</v>
      </c>
      <c r="P54" s="677">
        <v>15.365</v>
      </c>
      <c r="Q54" s="677">
        <v>13.518000000000001</v>
      </c>
      <c r="R54" s="735"/>
      <c r="S54" s="402"/>
    </row>
    <row r="55" spans="1:21" s="445" customFormat="1" ht="9.75" customHeight="1" x14ac:dyDescent="0.2">
      <c r="A55" s="645"/>
      <c r="B55" s="690"/>
      <c r="C55" s="691"/>
      <c r="D55" s="726" t="s">
        <v>159</v>
      </c>
      <c r="E55" s="669">
        <v>-9.8535401681254964</v>
      </c>
      <c r="F55" s="669">
        <v>3.3502216592780298</v>
      </c>
      <c r="G55" s="669">
        <v>2.1007560045493978</v>
      </c>
      <c r="H55" s="669">
        <v>0.80535842436806337</v>
      </c>
      <c r="I55" s="669">
        <v>-1.8766756032171483</v>
      </c>
      <c r="J55" s="669">
        <v>10.307124451563476</v>
      </c>
      <c r="K55" s="669">
        <v>1.4172293537137337</v>
      </c>
      <c r="L55" s="669">
        <v>10.344374342797046</v>
      </c>
      <c r="M55" s="669">
        <v>24.938044324860154</v>
      </c>
      <c r="N55" s="669">
        <v>6.0985744422425325</v>
      </c>
      <c r="O55" s="669">
        <v>18.377507687802019</v>
      </c>
      <c r="P55" s="669">
        <v>9.375</v>
      </c>
      <c r="Q55" s="669">
        <v>29.955777735050958</v>
      </c>
      <c r="R55" s="736"/>
      <c r="S55" s="88"/>
      <c r="U55" s="667"/>
    </row>
    <row r="56" spans="1:21" s="667" customFormat="1" ht="16.5" customHeight="1" x14ac:dyDescent="0.2">
      <c r="A56" s="665"/>
      <c r="B56" s="514"/>
      <c r="C56" s="1565" t="s">
        <v>351</v>
      </c>
      <c r="D56" s="1565"/>
      <c r="E56" s="677">
        <v>320.447</v>
      </c>
      <c r="F56" s="677">
        <v>324.815</v>
      </c>
      <c r="G56" s="677">
        <v>311.26900000000001</v>
      </c>
      <c r="H56" s="677">
        <v>306.72500000000002</v>
      </c>
      <c r="I56" s="677">
        <v>306.06200000000001</v>
      </c>
      <c r="J56" s="677">
        <v>313.84699999999998</v>
      </c>
      <c r="K56" s="677">
        <v>308.31799999999998</v>
      </c>
      <c r="L56" s="677">
        <v>301.63099999999997</v>
      </c>
      <c r="M56" s="677">
        <v>291.601</v>
      </c>
      <c r="N56" s="677">
        <v>281.05900000000003</v>
      </c>
      <c r="O56" s="677">
        <v>268.14100000000002</v>
      </c>
      <c r="P56" s="668" t="s">
        <v>434</v>
      </c>
      <c r="Q56" s="668" t="s">
        <v>414</v>
      </c>
      <c r="R56" s="736"/>
      <c r="S56" s="402"/>
      <c r="T56" s="1603"/>
    </row>
    <row r="57" spans="1:21" s="445" customFormat="1" ht="10.5" customHeight="1" x14ac:dyDescent="0.2">
      <c r="A57" s="415"/>
      <c r="B57" s="484"/>
      <c r="C57" s="692"/>
      <c r="D57" s="692"/>
      <c r="E57" s="693"/>
      <c r="F57" s="694"/>
      <c r="G57" s="694"/>
      <c r="H57" s="694"/>
      <c r="I57" s="694"/>
      <c r="J57" s="694"/>
      <c r="K57" s="694"/>
      <c r="L57" s="694"/>
      <c r="M57" s="694"/>
      <c r="N57" s="694"/>
      <c r="O57" s="694"/>
      <c r="P57" s="694"/>
      <c r="Q57" s="694"/>
      <c r="R57" s="736"/>
      <c r="S57" s="88"/>
    </row>
    <row r="58" spans="1:21" s="445" customFormat="1" ht="10.5" customHeight="1" x14ac:dyDescent="0.2">
      <c r="A58" s="415"/>
      <c r="B58" s="484"/>
      <c r="C58" s="679"/>
      <c r="D58" s="176"/>
      <c r="E58" s="670"/>
      <c r="F58" s="670"/>
      <c r="G58" s="670"/>
      <c r="H58" s="670"/>
      <c r="I58" s="670"/>
      <c r="J58" s="670"/>
      <c r="K58" s="670"/>
      <c r="L58" s="670"/>
      <c r="M58" s="670"/>
      <c r="N58" s="670"/>
      <c r="O58" s="670"/>
      <c r="P58" s="670"/>
      <c r="Q58" s="670"/>
      <c r="R58" s="736"/>
      <c r="S58" s="88"/>
    </row>
    <row r="59" spans="1:21" s="445" customFormat="1" ht="10.5" customHeight="1" x14ac:dyDescent="0.2">
      <c r="A59" s="415"/>
      <c r="B59" s="484"/>
      <c r="C59" s="679"/>
      <c r="D59" s="176"/>
      <c r="E59" s="680"/>
      <c r="F59" s="680"/>
      <c r="G59" s="680"/>
      <c r="H59" s="680"/>
      <c r="I59" s="680"/>
      <c r="J59" s="680"/>
      <c r="K59" s="680"/>
      <c r="L59" s="680"/>
      <c r="M59" s="680"/>
      <c r="N59" s="680"/>
      <c r="O59" s="680"/>
      <c r="P59" s="680"/>
      <c r="Q59" s="680"/>
      <c r="R59" s="736"/>
      <c r="S59" s="88"/>
    </row>
    <row r="60" spans="1:21" s="445" customFormat="1" ht="10.5" customHeight="1" x14ac:dyDescent="0.2">
      <c r="A60" s="415"/>
      <c r="B60" s="484"/>
      <c r="C60" s="679"/>
      <c r="D60" s="176"/>
      <c r="E60" s="680"/>
      <c r="F60" s="680"/>
      <c r="G60" s="680"/>
      <c r="H60" s="680"/>
      <c r="I60" s="680"/>
      <c r="J60" s="680"/>
      <c r="K60" s="680"/>
      <c r="L60" s="680"/>
      <c r="M60" s="680"/>
      <c r="N60" s="680"/>
      <c r="O60" s="680"/>
      <c r="P60" s="680"/>
      <c r="Q60" s="680"/>
      <c r="R60" s="736"/>
      <c r="S60" s="88"/>
    </row>
    <row r="61" spans="1:21" s="445" customFormat="1" ht="10.5" customHeight="1" x14ac:dyDescent="0.2">
      <c r="A61" s="415"/>
      <c r="B61" s="484"/>
      <c r="C61" s="679"/>
      <c r="D61" s="176"/>
      <c r="E61" s="680"/>
      <c r="F61" s="680"/>
      <c r="G61" s="680"/>
      <c r="H61" s="680"/>
      <c r="I61" s="680"/>
      <c r="J61" s="680"/>
      <c r="K61" s="680"/>
      <c r="L61" s="680"/>
      <c r="M61" s="680"/>
      <c r="N61" s="680"/>
      <c r="O61" s="680"/>
      <c r="P61" s="680"/>
      <c r="Q61" s="680"/>
      <c r="R61" s="736"/>
      <c r="S61" s="88"/>
    </row>
    <row r="62" spans="1:21" s="445" customFormat="1" ht="10.5" customHeight="1" x14ac:dyDescent="0.2">
      <c r="A62" s="415"/>
      <c r="B62" s="484"/>
      <c r="C62" s="679"/>
      <c r="D62" s="176"/>
      <c r="E62" s="680"/>
      <c r="F62" s="680"/>
      <c r="G62" s="680"/>
      <c r="H62" s="680"/>
      <c r="I62" s="680"/>
      <c r="J62" s="680"/>
      <c r="K62" s="680"/>
      <c r="L62" s="680"/>
      <c r="M62" s="680"/>
      <c r="N62" s="680"/>
      <c r="O62" s="680"/>
      <c r="P62" s="680"/>
      <c r="Q62" s="680"/>
      <c r="R62" s="736"/>
      <c r="S62" s="88"/>
    </row>
    <row r="63" spans="1:21" s="445" customFormat="1" ht="10.5" customHeight="1" x14ac:dyDescent="0.2">
      <c r="A63" s="415"/>
      <c r="B63" s="484"/>
      <c r="C63" s="679"/>
      <c r="D63" s="176"/>
      <c r="E63" s="680"/>
      <c r="F63" s="680"/>
      <c r="G63" s="680"/>
      <c r="H63" s="680"/>
      <c r="I63" s="680"/>
      <c r="J63" s="680"/>
      <c r="K63" s="680"/>
      <c r="L63" s="680"/>
      <c r="M63" s="680"/>
      <c r="N63" s="680"/>
      <c r="O63" s="680"/>
      <c r="P63" s="680"/>
      <c r="Q63" s="680"/>
      <c r="R63" s="736"/>
      <c r="S63" s="88"/>
    </row>
    <row r="64" spans="1:21" s="445" customFormat="1" ht="10.5" customHeight="1" x14ac:dyDescent="0.2">
      <c r="A64" s="415"/>
      <c r="B64" s="484"/>
      <c r="C64" s="679"/>
      <c r="D64" s="176"/>
      <c r="E64" s="680"/>
      <c r="F64" s="680"/>
      <c r="G64" s="680"/>
      <c r="H64" s="680"/>
      <c r="I64" s="680"/>
      <c r="J64" s="680"/>
      <c r="K64" s="680"/>
      <c r="L64" s="680"/>
      <c r="M64" s="680"/>
      <c r="N64" s="680"/>
      <c r="O64" s="680"/>
      <c r="P64" s="680"/>
      <c r="Q64" s="680"/>
      <c r="R64" s="736"/>
      <c r="S64" s="88"/>
    </row>
    <row r="65" spans="1:19" s="445" customFormat="1" ht="10.5" customHeight="1" x14ac:dyDescent="0.2">
      <c r="A65" s="415"/>
      <c r="B65" s="484"/>
      <c r="C65" s="679"/>
      <c r="D65" s="176"/>
      <c r="E65" s="680"/>
      <c r="F65" s="680"/>
      <c r="G65" s="680"/>
      <c r="H65" s="680"/>
      <c r="I65" s="680"/>
      <c r="J65" s="680"/>
      <c r="K65" s="680"/>
      <c r="L65" s="680"/>
      <c r="M65" s="680"/>
      <c r="N65" s="680"/>
      <c r="O65" s="680"/>
      <c r="P65" s="680"/>
      <c r="Q65" s="680"/>
      <c r="R65" s="736"/>
      <c r="S65" s="88"/>
    </row>
    <row r="66" spans="1:19" s="445" customFormat="1" ht="10.5" customHeight="1" x14ac:dyDescent="0.2">
      <c r="A66" s="415"/>
      <c r="B66" s="484"/>
      <c r="C66" s="679"/>
      <c r="D66" s="176"/>
      <c r="E66" s="680"/>
      <c r="F66" s="680"/>
      <c r="G66" s="680"/>
      <c r="H66" s="680"/>
      <c r="I66" s="680"/>
      <c r="J66" s="680"/>
      <c r="K66" s="680"/>
      <c r="L66" s="680"/>
      <c r="M66" s="680"/>
      <c r="N66" s="680"/>
      <c r="O66" s="680"/>
      <c r="P66" s="680"/>
      <c r="Q66" s="680"/>
      <c r="R66" s="736"/>
      <c r="S66" s="88"/>
    </row>
    <row r="67" spans="1:19" s="445" customFormat="1" ht="10.5" customHeight="1" x14ac:dyDescent="0.2">
      <c r="A67" s="415"/>
      <c r="B67" s="484"/>
      <c r="C67" s="679"/>
      <c r="D67" s="176"/>
      <c r="E67" s="680"/>
      <c r="F67" s="680"/>
      <c r="G67" s="680"/>
      <c r="H67" s="680"/>
      <c r="I67" s="680"/>
      <c r="J67" s="680"/>
      <c r="K67" s="680"/>
      <c r="L67" s="680"/>
      <c r="M67" s="680"/>
      <c r="N67" s="680"/>
      <c r="O67" s="680"/>
      <c r="P67" s="680"/>
      <c r="Q67" s="680"/>
      <c r="R67" s="736"/>
      <c r="S67" s="88"/>
    </row>
    <row r="68" spans="1:19" s="445" customFormat="1" ht="10.5" customHeight="1" x14ac:dyDescent="0.2">
      <c r="A68" s="415"/>
      <c r="B68" s="484"/>
      <c r="C68" s="679"/>
      <c r="D68" s="176"/>
      <c r="E68" s="680"/>
      <c r="F68" s="680"/>
      <c r="G68" s="680"/>
      <c r="H68" s="680"/>
      <c r="I68" s="680"/>
      <c r="J68" s="680"/>
      <c r="K68" s="680"/>
      <c r="L68" s="680"/>
      <c r="M68" s="680"/>
      <c r="N68" s="680"/>
      <c r="O68" s="680"/>
      <c r="P68" s="680"/>
      <c r="Q68" s="680"/>
      <c r="R68" s="736"/>
      <c r="S68" s="88"/>
    </row>
    <row r="69" spans="1:19" s="445" customFormat="1" ht="10.5" customHeight="1" x14ac:dyDescent="0.2">
      <c r="A69" s="415"/>
      <c r="B69" s="484"/>
      <c r="C69" s="679"/>
      <c r="D69" s="176"/>
      <c r="E69" s="680"/>
      <c r="F69" s="680"/>
      <c r="G69" s="680"/>
      <c r="H69" s="680"/>
      <c r="I69" s="680"/>
      <c r="J69" s="680"/>
      <c r="K69" s="680"/>
      <c r="L69" s="680"/>
      <c r="M69" s="680"/>
      <c r="N69" s="680"/>
      <c r="O69" s="680"/>
      <c r="P69" s="680"/>
      <c r="Q69" s="680"/>
      <c r="R69" s="736"/>
      <c r="S69" s="88"/>
    </row>
    <row r="70" spans="1:19" s="445" customFormat="1" ht="20.25" customHeight="1" x14ac:dyDescent="0.2">
      <c r="A70" s="415"/>
      <c r="B70" s="484"/>
      <c r="C70" s="1561" t="s">
        <v>439</v>
      </c>
      <c r="D70" s="1561"/>
      <c r="E70" s="1561"/>
      <c r="F70" s="1561"/>
      <c r="G70" s="1561"/>
      <c r="H70" s="1561"/>
      <c r="I70" s="1561"/>
      <c r="J70" s="1561"/>
      <c r="K70" s="1561"/>
      <c r="L70" s="1561"/>
      <c r="M70" s="1561"/>
      <c r="N70" s="1561"/>
      <c r="O70" s="1561"/>
      <c r="P70" s="1561"/>
      <c r="Q70" s="1561"/>
      <c r="R70" s="736"/>
      <c r="S70" s="88"/>
    </row>
    <row r="71" spans="1:19" s="445" customFormat="1" ht="15.75" customHeight="1" x14ac:dyDescent="0.2">
      <c r="A71" s="415"/>
      <c r="B71" s="484"/>
      <c r="C71" s="1562" t="s">
        <v>242</v>
      </c>
      <c r="D71" s="1562"/>
      <c r="E71" s="1562"/>
      <c r="F71" s="1562"/>
      <c r="G71" s="1562"/>
      <c r="H71" s="1562"/>
      <c r="I71" s="1562"/>
      <c r="J71" s="1562"/>
      <c r="K71" s="1562"/>
      <c r="L71" s="1562"/>
      <c r="M71" s="1562"/>
      <c r="N71" s="1562"/>
      <c r="O71" s="1562"/>
      <c r="P71" s="1562"/>
      <c r="Q71" s="1562"/>
      <c r="R71" s="736"/>
      <c r="S71" s="88"/>
    </row>
    <row r="72" spans="1:19" x14ac:dyDescent="0.2">
      <c r="A72" s="415"/>
      <c r="B72" s="695">
        <v>20</v>
      </c>
      <c r="C72" s="1543">
        <v>42248</v>
      </c>
      <c r="D72" s="1543"/>
      <c r="E72" s="659"/>
      <c r="F72" s="696"/>
      <c r="G72" s="696"/>
      <c r="H72" s="696"/>
      <c r="I72" s="696"/>
      <c r="J72" s="697"/>
      <c r="K72" s="697"/>
      <c r="L72" s="697"/>
      <c r="M72" s="697"/>
      <c r="N72" s="698"/>
      <c r="O72" s="698"/>
      <c r="P72" s="698"/>
      <c r="Q72" s="976"/>
      <c r="R72" s="740"/>
      <c r="S72" s="976"/>
    </row>
    <row r="73" spans="1:19" x14ac:dyDescent="0.2">
      <c r="C73" s="699"/>
      <c r="D73" s="699"/>
      <c r="E73" s="700"/>
      <c r="F73" s="700"/>
      <c r="G73" s="700"/>
      <c r="H73" s="701"/>
      <c r="I73" s="701"/>
      <c r="S73" s="702"/>
    </row>
  </sheetData>
  <mergeCells count="9">
    <mergeCell ref="C70:Q70"/>
    <mergeCell ref="C71:Q71"/>
    <mergeCell ref="C72:D72"/>
    <mergeCell ref="E1:Q1"/>
    <mergeCell ref="P3:Q3"/>
    <mergeCell ref="C34:D34"/>
    <mergeCell ref="C56:D56"/>
    <mergeCell ref="E6:J6"/>
    <mergeCell ref="K6:Q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AI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605" bestFit="1" customWidth="1"/>
    <col min="14" max="35" width="9.140625" style="1606"/>
    <col min="36" max="16384" width="9.140625" style="101"/>
  </cols>
  <sheetData>
    <row r="1" spans="1:35" ht="13.5" customHeight="1" x14ac:dyDescent="0.2">
      <c r="A1" s="103"/>
      <c r="B1" s="847"/>
      <c r="C1" s="848" t="s">
        <v>417</v>
      </c>
      <c r="D1" s="849"/>
      <c r="E1" s="103"/>
      <c r="F1" s="103"/>
      <c r="G1" s="103"/>
      <c r="H1" s="103"/>
      <c r="I1" s="850"/>
      <c r="J1" s="103"/>
      <c r="K1" s="103"/>
      <c r="L1" s="100"/>
    </row>
    <row r="2" spans="1:35" ht="6" customHeight="1" x14ac:dyDescent="0.2">
      <c r="A2" s="348"/>
      <c r="B2" s="851"/>
      <c r="C2" s="852"/>
      <c r="D2" s="852"/>
      <c r="E2" s="853"/>
      <c r="F2" s="853"/>
      <c r="G2" s="853"/>
      <c r="H2" s="853"/>
      <c r="I2" s="854"/>
      <c r="J2" s="815"/>
      <c r="K2" s="347"/>
      <c r="L2" s="100"/>
    </row>
    <row r="3" spans="1:35" ht="6" customHeight="1" thickBot="1" x14ac:dyDescent="0.25">
      <c r="A3" s="348"/>
      <c r="B3" s="348"/>
      <c r="C3" s="103"/>
      <c r="D3" s="103"/>
      <c r="E3" s="103"/>
      <c r="F3" s="103"/>
      <c r="G3" s="103"/>
      <c r="H3" s="103"/>
      <c r="I3" s="103"/>
      <c r="J3" s="103"/>
      <c r="K3" s="349"/>
      <c r="L3" s="100"/>
    </row>
    <row r="4" spans="1:35" s="105" customFormat="1" ht="13.5" customHeight="1" thickBot="1" x14ac:dyDescent="0.25">
      <c r="A4" s="392"/>
      <c r="B4" s="348"/>
      <c r="C4" s="1576" t="s">
        <v>418</v>
      </c>
      <c r="D4" s="1577"/>
      <c r="E4" s="1577"/>
      <c r="F4" s="1577"/>
      <c r="G4" s="1577"/>
      <c r="H4" s="1577"/>
      <c r="I4" s="1577"/>
      <c r="J4" s="1578"/>
      <c r="K4" s="349"/>
      <c r="L4" s="104"/>
      <c r="M4" s="1605"/>
      <c r="N4" s="1607"/>
      <c r="O4" s="1607"/>
      <c r="P4" s="1607"/>
      <c r="Q4" s="1607"/>
      <c r="R4" s="1607"/>
      <c r="S4" s="1607"/>
      <c r="T4" s="1607"/>
      <c r="U4" s="1607"/>
      <c r="V4" s="1607"/>
      <c r="W4" s="1607"/>
      <c r="X4" s="1607"/>
      <c r="Y4" s="1607"/>
      <c r="Z4" s="1607"/>
      <c r="AA4" s="1607"/>
      <c r="AB4" s="1607"/>
      <c r="AC4" s="1607"/>
      <c r="AD4" s="1607"/>
      <c r="AE4" s="1607"/>
      <c r="AF4" s="1607"/>
      <c r="AG4" s="1607"/>
      <c r="AH4" s="1607"/>
      <c r="AI4" s="1607"/>
    </row>
    <row r="5" spans="1:35" ht="15.75" customHeight="1" x14ac:dyDescent="0.2">
      <c r="A5" s="348"/>
      <c r="B5" s="348"/>
      <c r="C5" s="855" t="s">
        <v>69</v>
      </c>
      <c r="D5" s="106"/>
      <c r="E5" s="106"/>
      <c r="F5" s="106"/>
      <c r="G5" s="106"/>
      <c r="H5" s="106"/>
      <c r="I5" s="106"/>
      <c r="J5" s="856"/>
      <c r="K5" s="349"/>
      <c r="L5" s="100"/>
    </row>
    <row r="6" spans="1:35" ht="12" customHeight="1" x14ac:dyDescent="0.2">
      <c r="A6" s="348"/>
      <c r="B6" s="348"/>
      <c r="C6" s="106"/>
      <c r="D6" s="106"/>
      <c r="E6" s="857"/>
      <c r="F6" s="857"/>
      <c r="G6" s="857"/>
      <c r="H6" s="857"/>
      <c r="I6" s="857"/>
      <c r="J6" s="858"/>
      <c r="K6" s="349"/>
      <c r="L6" s="100"/>
    </row>
    <row r="7" spans="1:35" ht="24" customHeight="1" x14ac:dyDescent="0.2">
      <c r="A7" s="348"/>
      <c r="B7" s="348"/>
      <c r="C7" s="1579" t="s">
        <v>681</v>
      </c>
      <c r="D7" s="1580"/>
      <c r="E7" s="846" t="s">
        <v>68</v>
      </c>
      <c r="F7" s="846" t="s">
        <v>419</v>
      </c>
      <c r="G7" s="107" t="s">
        <v>420</v>
      </c>
      <c r="H7" s="107" t="s">
        <v>421</v>
      </c>
      <c r="I7" s="107"/>
      <c r="J7" s="859"/>
      <c r="K7" s="350"/>
      <c r="L7" s="108"/>
    </row>
    <row r="8" spans="1:35" s="866" customFormat="1" ht="3" customHeight="1" x14ac:dyDescent="0.2">
      <c r="A8" s="860"/>
      <c r="B8" s="348"/>
      <c r="C8" s="109"/>
      <c r="D8" s="861"/>
      <c r="E8" s="862"/>
      <c r="F8" s="863"/>
      <c r="G8" s="861"/>
      <c r="H8" s="861"/>
      <c r="I8" s="861"/>
      <c r="J8" s="861"/>
      <c r="K8" s="864"/>
      <c r="L8" s="865"/>
      <c r="M8" s="1605"/>
      <c r="N8" s="1608"/>
      <c r="O8" s="1608"/>
      <c r="P8" s="1608"/>
      <c r="Q8" s="1608"/>
      <c r="R8" s="1608"/>
      <c r="S8" s="1608"/>
      <c r="T8" s="1608"/>
      <c r="U8" s="1608"/>
      <c r="V8" s="1608"/>
      <c r="W8" s="1608"/>
      <c r="X8" s="1608"/>
      <c r="Y8" s="1608"/>
      <c r="Z8" s="1608"/>
      <c r="AA8" s="1608"/>
      <c r="AB8" s="1608"/>
      <c r="AC8" s="1608"/>
      <c r="AD8" s="1608"/>
      <c r="AE8" s="1608"/>
      <c r="AF8" s="1608"/>
      <c r="AG8" s="1608"/>
      <c r="AH8" s="1608"/>
      <c r="AI8" s="1608"/>
    </row>
    <row r="9" spans="1:35" s="113" customFormat="1" ht="12.75" customHeight="1" x14ac:dyDescent="0.2">
      <c r="A9" s="393"/>
      <c r="B9" s="348"/>
      <c r="C9" s="111" t="s">
        <v>199</v>
      </c>
      <c r="D9" s="787" t="s">
        <v>199</v>
      </c>
      <c r="E9" s="812">
        <v>4.5</v>
      </c>
      <c r="F9" s="812">
        <v>7</v>
      </c>
      <c r="G9" s="812">
        <v>4.9000000000000004</v>
      </c>
      <c r="H9" s="812">
        <v>4.0999999999999996</v>
      </c>
      <c r="I9" s="112">
        <f>IFERROR(H9/G9,":")</f>
        <v>0.83673469387755084</v>
      </c>
      <c r="J9" s="867"/>
      <c r="K9" s="351"/>
      <c r="L9" s="110"/>
      <c r="M9" s="1609"/>
      <c r="N9" s="1610"/>
      <c r="O9" s="1610"/>
      <c r="P9" s="1610"/>
      <c r="Q9" s="1611"/>
      <c r="R9" s="1612"/>
      <c r="S9" s="1610"/>
      <c r="T9" s="1610"/>
      <c r="U9" s="1610"/>
      <c r="V9" s="1610"/>
      <c r="W9" s="1610"/>
      <c r="X9" s="1610"/>
      <c r="Y9" s="1610"/>
      <c r="Z9" s="1610"/>
      <c r="AA9" s="1610"/>
      <c r="AB9" s="1610"/>
      <c r="AC9" s="1610"/>
      <c r="AD9" s="1610"/>
      <c r="AE9" s="1610"/>
      <c r="AF9" s="1610"/>
      <c r="AG9" s="1610"/>
      <c r="AH9" s="1610"/>
      <c r="AI9" s="1610"/>
    </row>
    <row r="10" spans="1:35" ht="12.75" customHeight="1" x14ac:dyDescent="0.2">
      <c r="A10" s="348"/>
      <c r="B10" s="348"/>
      <c r="C10" s="111" t="s">
        <v>200</v>
      </c>
      <c r="D10" s="787" t="s">
        <v>200</v>
      </c>
      <c r="E10" s="812">
        <v>5.7</v>
      </c>
      <c r="F10" s="812">
        <v>10.8</v>
      </c>
      <c r="G10" s="812">
        <v>6.1</v>
      </c>
      <c r="H10" s="812">
        <v>5.3</v>
      </c>
      <c r="I10" s="112">
        <f t="shared" ref="I10:I39" si="0">IFERROR(H10/G10,":")</f>
        <v>0.86885245901639352</v>
      </c>
      <c r="J10" s="867"/>
      <c r="K10" s="352"/>
      <c r="L10" s="102"/>
      <c r="M10" s="1609"/>
      <c r="P10" s="1610"/>
      <c r="Q10" s="1613"/>
      <c r="R10" s="1612"/>
    </row>
    <row r="11" spans="1:35" ht="12.75" customHeight="1" x14ac:dyDescent="0.2">
      <c r="A11" s="348"/>
      <c r="B11" s="348"/>
      <c r="C11" s="111" t="s">
        <v>201</v>
      </c>
      <c r="D11" s="787" t="s">
        <v>201</v>
      </c>
      <c r="E11" s="812">
        <v>8.8000000000000007</v>
      </c>
      <c r="F11" s="812">
        <v>22.6</v>
      </c>
      <c r="G11" s="812">
        <v>9.6</v>
      </c>
      <c r="H11" s="812">
        <v>7.9</v>
      </c>
      <c r="I11" s="112">
        <f t="shared" si="0"/>
        <v>0.82291666666666674</v>
      </c>
      <c r="J11" s="867"/>
      <c r="K11" s="352"/>
      <c r="L11" s="102"/>
      <c r="M11" s="1609"/>
      <c r="P11" s="1610"/>
      <c r="Q11" s="1613"/>
      <c r="R11" s="1612"/>
    </row>
    <row r="12" spans="1:35" ht="12.75" customHeight="1" x14ac:dyDescent="0.2">
      <c r="A12" s="348"/>
      <c r="B12" s="348"/>
      <c r="C12" s="111" t="s">
        <v>391</v>
      </c>
      <c r="D12" s="787" t="s">
        <v>391</v>
      </c>
      <c r="E12" s="812">
        <v>15.3</v>
      </c>
      <c r="F12" s="812">
        <v>32.6</v>
      </c>
      <c r="G12" s="812">
        <v>15.2</v>
      </c>
      <c r="H12" s="812">
        <v>15.3</v>
      </c>
      <c r="I12" s="112">
        <f t="shared" si="0"/>
        <v>1.0065789473684212</v>
      </c>
      <c r="J12" s="867"/>
      <c r="K12" s="352"/>
      <c r="L12" s="102"/>
      <c r="M12" s="1609"/>
      <c r="O12" s="1614"/>
      <c r="P12" s="1610"/>
      <c r="Q12" s="1613"/>
      <c r="R12" s="1612"/>
    </row>
    <row r="13" spans="1:35" ht="12.75" customHeight="1" x14ac:dyDescent="0.2">
      <c r="A13" s="348"/>
      <c r="B13" s="348"/>
      <c r="C13" s="111"/>
      <c r="D13" s="787" t="s">
        <v>399</v>
      </c>
      <c r="E13" s="812">
        <v>15.5</v>
      </c>
      <c r="F13" s="812">
        <v>43.5</v>
      </c>
      <c r="G13" s="812">
        <v>15.3</v>
      </c>
      <c r="H13" s="812">
        <v>15.7</v>
      </c>
      <c r="I13" s="112">
        <f t="shared" si="0"/>
        <v>1.0261437908496731</v>
      </c>
      <c r="J13" s="867"/>
      <c r="K13" s="352"/>
      <c r="L13" s="102"/>
      <c r="M13" s="1609"/>
      <c r="O13" s="1614"/>
      <c r="Q13" s="1613"/>
      <c r="R13" s="1612"/>
    </row>
    <row r="14" spans="1:35" ht="12.75" customHeight="1" x14ac:dyDescent="0.2">
      <c r="A14" s="348"/>
      <c r="B14" s="348"/>
      <c r="C14" s="111" t="s">
        <v>202</v>
      </c>
      <c r="D14" s="787" t="s">
        <v>202</v>
      </c>
      <c r="E14" s="812">
        <v>11.1</v>
      </c>
      <c r="F14" s="812">
        <v>24.6</v>
      </c>
      <c r="G14" s="812">
        <v>9.8000000000000007</v>
      </c>
      <c r="H14" s="812">
        <v>12.7</v>
      </c>
      <c r="I14" s="112">
        <f t="shared" si="0"/>
        <v>1.2959183673469385</v>
      </c>
      <c r="J14" s="867"/>
      <c r="K14" s="352"/>
      <c r="L14" s="102"/>
      <c r="M14" s="1609"/>
      <c r="O14" s="1614"/>
      <c r="Q14" s="1613"/>
      <c r="R14" s="1612"/>
    </row>
    <row r="15" spans="1:35" ht="12.75" customHeight="1" x14ac:dyDescent="0.2">
      <c r="A15" s="348"/>
      <c r="B15" s="348"/>
      <c r="C15" s="111" t="s">
        <v>392</v>
      </c>
      <c r="D15" s="787" t="s">
        <v>400</v>
      </c>
      <c r="E15" s="812">
        <v>9.4</v>
      </c>
      <c r="F15" s="812">
        <v>16.8</v>
      </c>
      <c r="G15" s="812">
        <v>8.4</v>
      </c>
      <c r="H15" s="812">
        <v>10.6</v>
      </c>
      <c r="I15" s="112">
        <f t="shared" si="0"/>
        <v>1.2619047619047619</v>
      </c>
      <c r="J15" s="867"/>
      <c r="K15" s="352"/>
      <c r="L15" s="102"/>
      <c r="M15" s="1609"/>
      <c r="P15" s="1610"/>
      <c r="Q15" s="1613"/>
      <c r="R15" s="1612"/>
    </row>
    <row r="16" spans="1:35" ht="12.75" customHeight="1" x14ac:dyDescent="0.2">
      <c r="A16" s="348"/>
      <c r="B16" s="348"/>
      <c r="C16" s="111" t="s">
        <v>203</v>
      </c>
      <c r="D16" s="787" t="s">
        <v>203</v>
      </c>
      <c r="E16" s="812">
        <v>22.2</v>
      </c>
      <c r="F16" s="812">
        <v>48.8</v>
      </c>
      <c r="G16" s="812">
        <v>20.6</v>
      </c>
      <c r="H16" s="812">
        <v>24</v>
      </c>
      <c r="I16" s="112">
        <f t="shared" si="0"/>
        <v>1.1650485436893203</v>
      </c>
      <c r="J16" s="867"/>
      <c r="K16" s="352"/>
      <c r="L16" s="102"/>
      <c r="M16" s="1609"/>
      <c r="P16" s="1610"/>
      <c r="Q16" s="1613"/>
      <c r="R16" s="1612"/>
    </row>
    <row r="17" spans="1:35" ht="12.75" customHeight="1" x14ac:dyDescent="0.2">
      <c r="A17" s="348"/>
      <c r="B17" s="348"/>
      <c r="C17" s="111" t="s">
        <v>393</v>
      </c>
      <c r="D17" s="787" t="s">
        <v>393</v>
      </c>
      <c r="E17" s="812">
        <v>5.7</v>
      </c>
      <c r="F17" s="812">
        <v>11.5</v>
      </c>
      <c r="G17" s="812">
        <v>5.8</v>
      </c>
      <c r="H17" s="812">
        <v>5.6</v>
      </c>
      <c r="I17" s="112">
        <f t="shared" si="0"/>
        <v>0.96551724137931028</v>
      </c>
      <c r="J17" s="867"/>
      <c r="K17" s="352"/>
      <c r="L17" s="102"/>
      <c r="M17" s="1609"/>
      <c r="P17" s="1610"/>
      <c r="Q17" s="1613"/>
      <c r="R17" s="1612"/>
    </row>
    <row r="18" spans="1:35" ht="12.75" customHeight="1" x14ac:dyDescent="0.2">
      <c r="A18" s="348"/>
      <c r="B18" s="348"/>
      <c r="C18" s="111" t="s">
        <v>204</v>
      </c>
      <c r="D18" s="787" t="s">
        <v>204</v>
      </c>
      <c r="E18" s="812">
        <v>9.6999999999999993</v>
      </c>
      <c r="F18" s="812">
        <v>23.7</v>
      </c>
      <c r="G18" s="812">
        <v>10.4</v>
      </c>
      <c r="H18" s="812">
        <v>9</v>
      </c>
      <c r="I18" s="112">
        <f t="shared" si="0"/>
        <v>0.86538461538461531</v>
      </c>
      <c r="J18" s="867"/>
      <c r="K18" s="352"/>
      <c r="L18" s="102"/>
      <c r="M18" s="1609"/>
      <c r="N18" s="1615"/>
      <c r="Q18" s="1613"/>
      <c r="R18" s="1612"/>
    </row>
    <row r="19" spans="1:35" ht="12.75" customHeight="1" x14ac:dyDescent="0.2">
      <c r="A19" s="348"/>
      <c r="B19" s="348"/>
      <c r="C19" s="111" t="s">
        <v>205</v>
      </c>
      <c r="D19" s="787" t="s">
        <v>205</v>
      </c>
      <c r="E19" s="812">
        <v>10.8</v>
      </c>
      <c r="F19" s="812">
        <v>24.5</v>
      </c>
      <c r="G19" s="812">
        <v>11.2</v>
      </c>
      <c r="H19" s="812">
        <v>10.4</v>
      </c>
      <c r="I19" s="112">
        <f t="shared" si="0"/>
        <v>0.92857142857142871</v>
      </c>
      <c r="J19" s="867"/>
      <c r="K19" s="352"/>
      <c r="L19" s="102"/>
      <c r="M19" s="1609"/>
      <c r="N19" s="1615"/>
      <c r="Q19" s="1613"/>
      <c r="R19" s="1612"/>
    </row>
    <row r="20" spans="1:35" s="115" customFormat="1" ht="12.75" customHeight="1" x14ac:dyDescent="0.2">
      <c r="A20" s="394"/>
      <c r="B20" s="348"/>
      <c r="C20" s="111" t="s">
        <v>368</v>
      </c>
      <c r="D20" s="787" t="s">
        <v>394</v>
      </c>
      <c r="E20" s="812">
        <v>25.2</v>
      </c>
      <c r="F20" s="812">
        <v>48.3</v>
      </c>
      <c r="G20" s="812">
        <v>21.7</v>
      </c>
      <c r="H20" s="812">
        <v>29.5</v>
      </c>
      <c r="I20" s="112">
        <f t="shared" si="0"/>
        <v>1.3594470046082949</v>
      </c>
      <c r="J20" s="868"/>
      <c r="K20" s="353"/>
      <c r="L20" s="114"/>
      <c r="M20" s="1609"/>
      <c r="N20" s="1616"/>
      <c r="O20" s="1616"/>
      <c r="P20" s="1616"/>
      <c r="Q20" s="1617"/>
      <c r="R20" s="1612"/>
      <c r="S20" s="1616"/>
      <c r="T20" s="1616"/>
      <c r="U20" s="1616"/>
      <c r="V20" s="1616"/>
      <c r="W20" s="1616"/>
      <c r="X20" s="1616"/>
      <c r="Y20" s="1616"/>
      <c r="Z20" s="1616"/>
      <c r="AA20" s="1616"/>
      <c r="AB20" s="1616"/>
      <c r="AC20" s="1616"/>
      <c r="AD20" s="1616"/>
      <c r="AE20" s="1616"/>
      <c r="AF20" s="1616"/>
      <c r="AG20" s="1616"/>
      <c r="AH20" s="1616"/>
      <c r="AI20" s="1616"/>
    </row>
    <row r="21" spans="1:35" ht="12.75" customHeight="1" x14ac:dyDescent="0.2">
      <c r="A21" s="348"/>
      <c r="B21" s="348"/>
      <c r="C21" s="111" t="s">
        <v>206</v>
      </c>
      <c r="D21" s="787" t="s">
        <v>401</v>
      </c>
      <c r="E21" s="812">
        <v>6.8</v>
      </c>
      <c r="F21" s="812">
        <v>11.2</v>
      </c>
      <c r="G21" s="812">
        <v>6.5</v>
      </c>
      <c r="H21" s="812">
        <v>7.1</v>
      </c>
      <c r="I21" s="112">
        <f t="shared" si="0"/>
        <v>1.0923076923076922</v>
      </c>
      <c r="J21" s="867"/>
      <c r="K21" s="352"/>
      <c r="L21" s="102"/>
      <c r="M21" s="1609"/>
      <c r="Q21" s="1613"/>
      <c r="R21" s="1612"/>
    </row>
    <row r="22" spans="1:35" s="117" customFormat="1" ht="12.75" customHeight="1" x14ac:dyDescent="0.2">
      <c r="A22" s="395"/>
      <c r="B22" s="348"/>
      <c r="C22" s="111" t="s">
        <v>207</v>
      </c>
      <c r="D22" s="787" t="s">
        <v>207</v>
      </c>
      <c r="E22" s="812">
        <v>9.5</v>
      </c>
      <c r="F22" s="812">
        <v>20.7</v>
      </c>
      <c r="G22" s="812">
        <v>10.6</v>
      </c>
      <c r="H22" s="812">
        <v>8.1</v>
      </c>
      <c r="I22" s="112">
        <f t="shared" si="0"/>
        <v>0.76415094339622636</v>
      </c>
      <c r="J22" s="868"/>
      <c r="K22" s="354"/>
      <c r="L22" s="116"/>
      <c r="M22" s="1609"/>
      <c r="N22" s="1618"/>
      <c r="O22" s="1618"/>
      <c r="P22" s="1618"/>
      <c r="Q22" s="1619"/>
      <c r="R22" s="1612"/>
      <c r="S22" s="1618"/>
      <c r="T22" s="1618"/>
      <c r="U22" s="1618"/>
      <c r="V22" s="1618"/>
      <c r="W22" s="1618"/>
      <c r="X22" s="1618"/>
      <c r="Y22" s="1618"/>
      <c r="Z22" s="1618"/>
      <c r="AA22" s="1618"/>
      <c r="AB22" s="1618"/>
      <c r="AC22" s="1618"/>
      <c r="AD22" s="1618"/>
      <c r="AE22" s="1618"/>
      <c r="AF22" s="1618"/>
      <c r="AG22" s="1618"/>
      <c r="AH22" s="1618"/>
      <c r="AI22" s="1618"/>
    </row>
    <row r="23" spans="1:35" s="119" customFormat="1" ht="12.75" customHeight="1" x14ac:dyDescent="0.2">
      <c r="A23" s="355"/>
      <c r="B23" s="355"/>
      <c r="C23" s="111" t="s">
        <v>208</v>
      </c>
      <c r="D23" s="787" t="s">
        <v>208</v>
      </c>
      <c r="E23" s="812">
        <v>11.9</v>
      </c>
      <c r="F23" s="812">
        <v>40.700000000000003</v>
      </c>
      <c r="G23" s="812">
        <v>11.3</v>
      </c>
      <c r="H23" s="812">
        <v>12.8</v>
      </c>
      <c r="I23" s="112">
        <f t="shared" si="0"/>
        <v>1.1327433628318584</v>
      </c>
      <c r="J23" s="867"/>
      <c r="K23" s="352"/>
      <c r="L23" s="118"/>
      <c r="M23" s="1609"/>
      <c r="N23" s="1615"/>
      <c r="O23" s="1615"/>
      <c r="P23" s="1615"/>
      <c r="Q23" s="1613"/>
      <c r="R23" s="1612"/>
      <c r="S23" s="1615"/>
      <c r="T23" s="1615"/>
      <c r="U23" s="1615"/>
      <c r="V23" s="1615"/>
      <c r="W23" s="1615"/>
      <c r="X23" s="1615"/>
      <c r="Y23" s="1615"/>
      <c r="Z23" s="1615"/>
      <c r="AA23" s="1615"/>
      <c r="AB23" s="1615"/>
      <c r="AC23" s="1615"/>
      <c r="AD23" s="1615"/>
      <c r="AE23" s="1615"/>
      <c r="AF23" s="1615"/>
      <c r="AG23" s="1615"/>
      <c r="AH23" s="1615"/>
      <c r="AI23" s="1615"/>
    </row>
    <row r="24" spans="1:35" ht="12.75" customHeight="1" x14ac:dyDescent="0.2">
      <c r="A24" s="348"/>
      <c r="B24" s="348"/>
      <c r="C24" s="111" t="s">
        <v>209</v>
      </c>
      <c r="D24" s="787" t="s">
        <v>209</v>
      </c>
      <c r="E24" s="812">
        <v>5.9</v>
      </c>
      <c r="F24" s="812">
        <v>18.5</v>
      </c>
      <c r="G24" s="812">
        <v>5.2</v>
      </c>
      <c r="H24" s="812">
        <v>6.7</v>
      </c>
      <c r="I24" s="112">
        <f t="shared" si="0"/>
        <v>1.2884615384615385</v>
      </c>
      <c r="J24" s="867"/>
      <c r="K24" s="352"/>
      <c r="L24" s="102"/>
      <c r="M24" s="1609"/>
      <c r="Q24" s="1613"/>
      <c r="R24" s="1612"/>
    </row>
    <row r="25" spans="1:35" ht="12.75" customHeight="1" x14ac:dyDescent="0.2">
      <c r="A25" s="348"/>
      <c r="B25" s="348"/>
      <c r="C25" s="111" t="s">
        <v>210</v>
      </c>
      <c r="D25" s="787" t="s">
        <v>210</v>
      </c>
      <c r="E25" s="812">
        <v>5.0999999999999996</v>
      </c>
      <c r="F25" s="812">
        <v>13.1</v>
      </c>
      <c r="G25" s="812">
        <v>5.2</v>
      </c>
      <c r="H25" s="812">
        <v>4.9000000000000004</v>
      </c>
      <c r="I25" s="112">
        <f t="shared" si="0"/>
        <v>0.94230769230769229</v>
      </c>
      <c r="J25" s="867"/>
      <c r="K25" s="352"/>
      <c r="L25" s="102"/>
      <c r="M25" s="1609"/>
      <c r="Q25" s="1613"/>
      <c r="R25" s="1612"/>
    </row>
    <row r="26" spans="1:35" s="121" customFormat="1" ht="12.75" customHeight="1" x14ac:dyDescent="0.2">
      <c r="A26" s="356"/>
      <c r="B26" s="356"/>
      <c r="C26" s="109" t="s">
        <v>73</v>
      </c>
      <c r="D26" s="869" t="s">
        <v>73</v>
      </c>
      <c r="E26" s="870">
        <v>12.4</v>
      </c>
      <c r="F26" s="870">
        <v>31.8</v>
      </c>
      <c r="G26" s="870">
        <v>12.2</v>
      </c>
      <c r="H26" s="870">
        <v>12.7</v>
      </c>
      <c r="I26" s="871">
        <f t="shared" si="0"/>
        <v>1.040983606557377</v>
      </c>
      <c r="J26" s="868"/>
      <c r="K26" s="357"/>
      <c r="L26" s="120"/>
      <c r="M26" s="1609"/>
      <c r="N26" s="1620"/>
      <c r="O26" s="1620"/>
      <c r="P26" s="1620"/>
      <c r="Q26" s="1619"/>
      <c r="R26" s="1612"/>
      <c r="S26" s="1620"/>
      <c r="T26" s="1620"/>
      <c r="U26" s="1620"/>
      <c r="V26" s="1620"/>
      <c r="W26" s="1620"/>
      <c r="X26" s="1620"/>
      <c r="Y26" s="1620"/>
      <c r="Z26" s="1620"/>
      <c r="AA26" s="1620"/>
      <c r="AB26" s="1620"/>
      <c r="AC26" s="1620"/>
      <c r="AD26" s="1620"/>
      <c r="AE26" s="1620"/>
      <c r="AF26" s="1620"/>
      <c r="AG26" s="1620"/>
      <c r="AH26" s="1620"/>
      <c r="AI26" s="1620"/>
    </row>
    <row r="27" spans="1:35" s="123" customFormat="1" ht="12.75" customHeight="1" x14ac:dyDescent="0.2">
      <c r="A27" s="358"/>
      <c r="B27" s="396"/>
      <c r="C27" s="400" t="s">
        <v>211</v>
      </c>
      <c r="D27" s="788" t="s">
        <v>211</v>
      </c>
      <c r="E27" s="813">
        <v>11</v>
      </c>
      <c r="F27" s="813">
        <v>22.3</v>
      </c>
      <c r="G27" s="813">
        <v>10.8</v>
      </c>
      <c r="H27" s="813">
        <v>11.2</v>
      </c>
      <c r="I27" s="872">
        <f t="shared" si="0"/>
        <v>1.037037037037037</v>
      </c>
      <c r="J27" s="873"/>
      <c r="K27" s="359"/>
      <c r="L27" s="122"/>
      <c r="M27" s="1609"/>
      <c r="N27" s="1621"/>
      <c r="O27" s="1621"/>
      <c r="P27" s="1621"/>
      <c r="Q27" s="1606"/>
      <c r="R27" s="1621"/>
      <c r="S27" s="1621"/>
      <c r="T27" s="1621"/>
      <c r="U27" s="1621"/>
      <c r="V27" s="1621"/>
      <c r="W27" s="1621"/>
      <c r="X27" s="1621"/>
      <c r="Y27" s="1621"/>
      <c r="Z27" s="1621"/>
      <c r="AA27" s="1621"/>
      <c r="AB27" s="1621"/>
      <c r="AC27" s="1621"/>
      <c r="AD27" s="1621"/>
      <c r="AE27" s="1621"/>
      <c r="AF27" s="1621"/>
      <c r="AG27" s="1621"/>
      <c r="AH27" s="1621"/>
      <c r="AI27" s="1621"/>
    </row>
    <row r="28" spans="1:35" ht="12.75" customHeight="1" x14ac:dyDescent="0.2">
      <c r="A28" s="348"/>
      <c r="B28" s="348"/>
      <c r="C28" s="111" t="s">
        <v>212</v>
      </c>
      <c r="D28" s="787" t="s">
        <v>212</v>
      </c>
      <c r="E28" s="812">
        <v>9.6999999999999993</v>
      </c>
      <c r="F28" s="812">
        <v>21.3</v>
      </c>
      <c r="G28" s="812">
        <v>10.6</v>
      </c>
      <c r="H28" s="812">
        <v>8.6</v>
      </c>
      <c r="I28" s="112">
        <f t="shared" si="0"/>
        <v>0.81132075471698117</v>
      </c>
      <c r="J28" s="867"/>
      <c r="K28" s="352"/>
      <c r="L28" s="102"/>
      <c r="M28" s="1609"/>
    </row>
    <row r="29" spans="1:35" ht="12.75" customHeight="1" x14ac:dyDescent="0.2">
      <c r="A29" s="348"/>
      <c r="B29" s="348"/>
      <c r="C29" s="111" t="s">
        <v>213</v>
      </c>
      <c r="D29" s="787" t="s">
        <v>213</v>
      </c>
      <c r="E29" s="812">
        <v>6.3</v>
      </c>
      <c r="F29" s="812">
        <v>11.4</v>
      </c>
      <c r="G29" s="812">
        <v>6.2</v>
      </c>
      <c r="H29" s="812">
        <v>6.5</v>
      </c>
      <c r="I29" s="112">
        <f t="shared" si="0"/>
        <v>1.0483870967741935</v>
      </c>
      <c r="J29" s="867"/>
      <c r="K29" s="352"/>
      <c r="L29" s="102"/>
      <c r="M29" s="1609"/>
    </row>
    <row r="30" spans="1:35" ht="12.75" customHeight="1" x14ac:dyDescent="0.2">
      <c r="A30" s="348"/>
      <c r="B30" s="348"/>
      <c r="C30" s="111" t="s">
        <v>370</v>
      </c>
      <c r="D30" s="787" t="s">
        <v>396</v>
      </c>
      <c r="E30" s="812">
        <v>6.8</v>
      </c>
      <c r="F30" s="812">
        <v>17.7</v>
      </c>
      <c r="G30" s="812">
        <v>6.5</v>
      </c>
      <c r="H30" s="812">
        <v>7.2</v>
      </c>
      <c r="I30" s="112">
        <f t="shared" si="0"/>
        <v>1.1076923076923078</v>
      </c>
      <c r="J30" s="867"/>
      <c r="K30" s="352"/>
      <c r="L30" s="102"/>
      <c r="M30" s="1609"/>
    </row>
    <row r="31" spans="1:35" ht="12.75" customHeight="1" x14ac:dyDescent="0.2">
      <c r="A31" s="348"/>
      <c r="B31" s="348"/>
      <c r="C31" s="111" t="s">
        <v>357</v>
      </c>
      <c r="D31" s="787" t="s">
        <v>397</v>
      </c>
      <c r="E31" s="812">
        <v>9.9</v>
      </c>
      <c r="F31" s="812">
        <v>14.1</v>
      </c>
      <c r="G31" s="812">
        <v>11.2</v>
      </c>
      <c r="H31" s="812">
        <v>8.6999999999999993</v>
      </c>
      <c r="I31" s="112">
        <f t="shared" si="0"/>
        <v>0.7767857142857143</v>
      </c>
      <c r="J31" s="867"/>
      <c r="K31" s="352"/>
      <c r="L31" s="102"/>
      <c r="M31" s="1609"/>
    </row>
    <row r="32" spans="1:35" ht="12.75" customHeight="1" x14ac:dyDescent="0.2">
      <c r="A32" s="348"/>
      <c r="B32" s="348"/>
      <c r="C32" s="111" t="s">
        <v>246</v>
      </c>
      <c r="D32" s="787" t="s">
        <v>402</v>
      </c>
      <c r="E32" s="812">
        <v>9.6</v>
      </c>
      <c r="F32" s="812">
        <v>18.899999999999999</v>
      </c>
      <c r="G32" s="812">
        <v>10.9</v>
      </c>
      <c r="H32" s="812">
        <v>8.3000000000000007</v>
      </c>
      <c r="I32" s="112">
        <f t="shared" si="0"/>
        <v>0.76146788990825687</v>
      </c>
      <c r="J32" s="867"/>
      <c r="K32" s="352"/>
      <c r="L32" s="102"/>
      <c r="M32" s="1609"/>
    </row>
    <row r="33" spans="1:35" s="126" customFormat="1" ht="12.75" customHeight="1" x14ac:dyDescent="0.2">
      <c r="A33" s="397"/>
      <c r="B33" s="348"/>
      <c r="C33" s="111" t="s">
        <v>214</v>
      </c>
      <c r="D33" s="787" t="s">
        <v>214</v>
      </c>
      <c r="E33" s="812">
        <v>7.2</v>
      </c>
      <c r="F33" s="812">
        <v>19</v>
      </c>
      <c r="G33" s="812">
        <v>7.1</v>
      </c>
      <c r="H33" s="812">
        <v>7.3</v>
      </c>
      <c r="I33" s="112">
        <f t="shared" si="0"/>
        <v>1.028169014084507</v>
      </c>
      <c r="J33" s="867"/>
      <c r="K33" s="360"/>
      <c r="L33" s="124"/>
      <c r="M33" s="1609"/>
      <c r="N33" s="1622"/>
      <c r="O33" s="1622"/>
      <c r="P33" s="1622"/>
      <c r="Q33" s="1622"/>
      <c r="R33" s="1622"/>
      <c r="S33" s="1622"/>
      <c r="T33" s="1622"/>
      <c r="U33" s="1622"/>
      <c r="V33" s="1622"/>
      <c r="W33" s="1622"/>
      <c r="X33" s="1622"/>
      <c r="Y33" s="1622"/>
      <c r="Z33" s="1622"/>
      <c r="AA33" s="1622"/>
      <c r="AB33" s="1622"/>
      <c r="AC33" s="1622"/>
      <c r="AD33" s="1622"/>
      <c r="AE33" s="1622"/>
      <c r="AF33" s="1622"/>
      <c r="AG33" s="1622"/>
      <c r="AH33" s="1622"/>
      <c r="AI33" s="1622"/>
    </row>
    <row r="34" spans="1:35" ht="12.75" customHeight="1" x14ac:dyDescent="0.2">
      <c r="A34" s="348"/>
      <c r="B34" s="348"/>
      <c r="C34" s="111" t="s">
        <v>369</v>
      </c>
      <c r="D34" s="787" t="s">
        <v>395</v>
      </c>
      <c r="E34" s="812">
        <v>5.5</v>
      </c>
      <c r="F34" s="812">
        <v>15.4</v>
      </c>
      <c r="G34" s="812">
        <v>5.7</v>
      </c>
      <c r="H34" s="812">
        <v>5.3</v>
      </c>
      <c r="I34" s="112">
        <f t="shared" si="0"/>
        <v>0.92982456140350866</v>
      </c>
      <c r="J34" s="867"/>
      <c r="K34" s="352"/>
      <c r="L34" s="102"/>
      <c r="M34" s="1609"/>
    </row>
    <row r="35" spans="1:35" ht="12.75" customHeight="1" x14ac:dyDescent="0.2">
      <c r="A35" s="348"/>
      <c r="B35" s="348"/>
      <c r="C35" s="111" t="s">
        <v>215</v>
      </c>
      <c r="D35" s="787" t="s">
        <v>215</v>
      </c>
      <c r="E35" s="812">
        <v>5</v>
      </c>
      <c r="F35" s="812">
        <v>12.4</v>
      </c>
      <c r="G35" s="812">
        <v>4.2</v>
      </c>
      <c r="H35" s="812">
        <v>6.1</v>
      </c>
      <c r="I35" s="112">
        <f t="shared" si="0"/>
        <v>1.4523809523809523</v>
      </c>
      <c r="J35" s="867"/>
      <c r="K35" s="352"/>
      <c r="L35" s="102"/>
      <c r="M35" s="1609"/>
    </row>
    <row r="36" spans="1:35" s="117" customFormat="1" ht="12.75" customHeight="1" x14ac:dyDescent="0.2">
      <c r="A36" s="395"/>
      <c r="B36" s="348"/>
      <c r="C36" s="111" t="s">
        <v>398</v>
      </c>
      <c r="D36" s="787" t="s">
        <v>398</v>
      </c>
      <c r="E36" s="812">
        <v>6.8</v>
      </c>
      <c r="F36" s="812">
        <v>22.3</v>
      </c>
      <c r="G36" s="812">
        <v>7.8</v>
      </c>
      <c r="H36" s="812">
        <v>5.6</v>
      </c>
      <c r="I36" s="112">
        <f t="shared" si="0"/>
        <v>0.71794871794871795</v>
      </c>
      <c r="J36" s="868"/>
      <c r="K36" s="354"/>
      <c r="L36" s="116"/>
      <c r="M36" s="1609"/>
      <c r="N36" s="1618"/>
      <c r="O36" s="1618"/>
      <c r="P36" s="1618"/>
      <c r="Q36" s="1618"/>
      <c r="R36" s="1618"/>
      <c r="S36" s="1618"/>
      <c r="T36" s="1618"/>
      <c r="U36" s="1618"/>
      <c r="V36" s="1618"/>
      <c r="W36" s="1618"/>
      <c r="X36" s="1618"/>
      <c r="Y36" s="1618"/>
      <c r="Z36" s="1618"/>
      <c r="AA36" s="1618"/>
      <c r="AB36" s="1618"/>
      <c r="AC36" s="1618"/>
      <c r="AD36" s="1618"/>
      <c r="AE36" s="1618"/>
      <c r="AF36" s="1618"/>
      <c r="AG36" s="1618"/>
      <c r="AH36" s="1618"/>
      <c r="AI36" s="1618"/>
    </row>
    <row r="37" spans="1:35" ht="12.75" customHeight="1" x14ac:dyDescent="0.2">
      <c r="A37" s="348"/>
      <c r="B37" s="348"/>
      <c r="C37" s="111" t="s">
        <v>216</v>
      </c>
      <c r="D37" s="787" t="s">
        <v>216</v>
      </c>
      <c r="E37" s="812">
        <v>7</v>
      </c>
      <c r="F37" s="812">
        <v>19.600000000000001</v>
      </c>
      <c r="G37" s="812">
        <v>7.3</v>
      </c>
      <c r="H37" s="812">
        <v>6.7</v>
      </c>
      <c r="I37" s="112">
        <f t="shared" si="0"/>
        <v>0.9178082191780822</v>
      </c>
      <c r="J37" s="867"/>
      <c r="K37" s="352"/>
      <c r="L37" s="102"/>
      <c r="M37" s="1609"/>
    </row>
    <row r="38" spans="1:35" s="123" customFormat="1" ht="12.75" customHeight="1" x14ac:dyDescent="0.2">
      <c r="A38" s="358"/>
      <c r="B38" s="398"/>
      <c r="C38" s="400" t="s">
        <v>217</v>
      </c>
      <c r="D38" s="788" t="s">
        <v>403</v>
      </c>
      <c r="E38" s="813">
        <v>9.5</v>
      </c>
      <c r="F38" s="813">
        <v>20.399999999999999</v>
      </c>
      <c r="G38" s="813">
        <v>9.4</v>
      </c>
      <c r="H38" s="813">
        <v>9.6</v>
      </c>
      <c r="I38" s="872">
        <f t="shared" si="0"/>
        <v>1.0212765957446808</v>
      </c>
      <c r="J38" s="873"/>
      <c r="K38" s="359"/>
      <c r="L38" s="122"/>
      <c r="M38" s="1609"/>
      <c r="N38" s="1621"/>
      <c r="O38" s="1621"/>
      <c r="P38" s="1621"/>
      <c r="Q38" s="1621"/>
      <c r="R38" s="1621"/>
      <c r="S38" s="1621"/>
      <c r="T38" s="1621"/>
      <c r="U38" s="1621"/>
      <c r="V38" s="1621"/>
      <c r="W38" s="1621"/>
      <c r="X38" s="1621"/>
      <c r="Y38" s="1621"/>
      <c r="Z38" s="1621"/>
      <c r="AA38" s="1621"/>
      <c r="AB38" s="1621"/>
      <c r="AC38" s="1621"/>
      <c r="AD38" s="1621"/>
      <c r="AE38" s="1621"/>
      <c r="AF38" s="1621"/>
      <c r="AG38" s="1621"/>
      <c r="AH38" s="1621"/>
      <c r="AI38" s="1621"/>
    </row>
    <row r="39" spans="1:35" ht="23.25" customHeight="1" x14ac:dyDescent="0.2">
      <c r="A39" s="348"/>
      <c r="B39" s="348"/>
      <c r="C39" s="111" t="s">
        <v>422</v>
      </c>
      <c r="D39" s="789" t="s">
        <v>422</v>
      </c>
      <c r="E39" s="812">
        <v>5.0999999999999996</v>
      </c>
      <c r="F39" s="812">
        <v>11</v>
      </c>
      <c r="G39" s="812">
        <v>5.0999999999999996</v>
      </c>
      <c r="H39" s="812">
        <v>5.0999999999999996</v>
      </c>
      <c r="I39" s="112">
        <f t="shared" si="0"/>
        <v>1</v>
      </c>
      <c r="J39" s="867"/>
      <c r="K39" s="352"/>
      <c r="L39" s="102"/>
      <c r="M39" s="1609"/>
    </row>
    <row r="40" spans="1:35" s="132" customFormat="1" ht="12" customHeight="1" x14ac:dyDescent="0.2">
      <c r="A40" s="399"/>
      <c r="B40" s="348"/>
      <c r="C40" s="127"/>
      <c r="D40" s="128"/>
      <c r="E40" s="129"/>
      <c r="F40" s="129"/>
      <c r="G40" s="130"/>
      <c r="H40" s="130"/>
      <c r="I40" s="130"/>
      <c r="J40" s="130"/>
      <c r="K40" s="361"/>
      <c r="L40" s="131"/>
      <c r="M40" s="1605"/>
      <c r="N40" s="1623"/>
      <c r="O40" s="1623"/>
      <c r="P40" s="1623"/>
      <c r="Q40" s="1623"/>
      <c r="R40" s="1623"/>
      <c r="S40" s="1623"/>
      <c r="T40" s="1623"/>
      <c r="U40" s="1623"/>
      <c r="V40" s="1623"/>
      <c r="W40" s="1623"/>
      <c r="X40" s="1623"/>
      <c r="Y40" s="1623"/>
      <c r="Z40" s="1623"/>
      <c r="AA40" s="1623"/>
      <c r="AB40" s="1623"/>
      <c r="AC40" s="1623"/>
      <c r="AD40" s="1623"/>
      <c r="AE40" s="1623"/>
      <c r="AF40" s="1623"/>
      <c r="AG40" s="1623"/>
      <c r="AH40" s="1623"/>
      <c r="AI40" s="1623"/>
    </row>
    <row r="41" spans="1:35" ht="17.25" customHeight="1" x14ac:dyDescent="0.2">
      <c r="A41" s="348"/>
      <c r="B41" s="348"/>
      <c r="C41" s="899"/>
      <c r="D41" s="899"/>
      <c r="E41" s="900"/>
      <c r="F41" s="1571"/>
      <c r="G41" s="1571"/>
      <c r="H41" s="1571"/>
      <c r="I41" s="1571"/>
      <c r="J41" s="1571"/>
      <c r="K41" s="362"/>
      <c r="L41" s="100"/>
    </row>
    <row r="42" spans="1:35" ht="17.25" customHeight="1" x14ac:dyDescent="0.2">
      <c r="A42" s="348"/>
      <c r="B42" s="348"/>
      <c r="C42" s="899"/>
      <c r="D42" s="1575" t="s">
        <v>647</v>
      </c>
      <c r="E42" s="1570"/>
      <c r="F42" s="1570"/>
      <c r="G42" s="901"/>
      <c r="H42" s="901"/>
      <c r="I42" s="1571"/>
      <c r="J42" s="1571"/>
      <c r="K42" s="362"/>
      <c r="L42" s="100"/>
      <c r="N42" s="1624"/>
      <c r="O42" s="1624"/>
      <c r="P42" s="1624"/>
      <c r="Q42" s="1624"/>
      <c r="R42" s="1624"/>
      <c r="T42" s="1615"/>
    </row>
    <row r="43" spans="1:35" ht="17.25" customHeight="1" x14ac:dyDescent="0.2">
      <c r="A43" s="348"/>
      <c r="B43" s="348"/>
      <c r="C43" s="899"/>
      <c r="D43" s="1570"/>
      <c r="E43" s="1570"/>
      <c r="F43" s="1570"/>
      <c r="G43" s="901"/>
      <c r="H43" s="901"/>
      <c r="I43" s="1571"/>
      <c r="J43" s="1571"/>
      <c r="K43" s="362"/>
      <c r="L43" s="100"/>
      <c r="N43" s="1624"/>
      <c r="O43" s="1624"/>
      <c r="P43" s="1624"/>
      <c r="Q43" s="1624"/>
      <c r="R43" s="1624"/>
    </row>
    <row r="44" spans="1:35" ht="17.25" customHeight="1" x14ac:dyDescent="0.2">
      <c r="A44" s="348"/>
      <c r="B44" s="348"/>
      <c r="C44" s="899"/>
      <c r="D44" s="1570" t="s">
        <v>648</v>
      </c>
      <c r="E44" s="1570"/>
      <c r="F44" s="1570"/>
      <c r="G44" s="901"/>
      <c r="H44" s="901"/>
      <c r="I44" s="1571"/>
      <c r="J44" s="1571"/>
      <c r="K44" s="362"/>
      <c r="L44" s="100"/>
      <c r="N44" s="1624"/>
      <c r="O44" s="1624"/>
      <c r="P44" s="1624"/>
      <c r="Q44" s="1624"/>
      <c r="R44" s="1624"/>
    </row>
    <row r="45" spans="1:35" ht="17.25" customHeight="1" x14ac:dyDescent="0.2">
      <c r="A45" s="348"/>
      <c r="B45" s="348"/>
      <c r="C45" s="899"/>
      <c r="D45" s="1570"/>
      <c r="E45" s="1570"/>
      <c r="F45" s="1570"/>
      <c r="G45" s="901"/>
      <c r="H45" s="901"/>
      <c r="I45" s="1571"/>
      <c r="J45" s="1571"/>
      <c r="K45" s="362"/>
      <c r="L45" s="100"/>
    </row>
    <row r="46" spans="1:35" ht="17.25" customHeight="1" x14ac:dyDescent="0.2">
      <c r="A46" s="348"/>
      <c r="B46" s="348"/>
      <c r="C46" s="899"/>
      <c r="D46" s="1570"/>
      <c r="E46" s="1570"/>
      <c r="F46" s="1570"/>
      <c r="G46" s="901"/>
      <c r="H46" s="901"/>
      <c r="I46" s="1571"/>
      <c r="J46" s="1571"/>
      <c r="K46" s="362"/>
      <c r="L46" s="100"/>
      <c r="N46" s="1624"/>
      <c r="O46" s="1624"/>
      <c r="P46" s="1624"/>
      <c r="Q46" s="1624"/>
      <c r="R46" s="1624"/>
      <c r="T46" s="1615"/>
    </row>
    <row r="47" spans="1:35" ht="17.25" customHeight="1" x14ac:dyDescent="0.2">
      <c r="A47" s="348"/>
      <c r="B47" s="348"/>
      <c r="C47" s="899"/>
      <c r="D47" s="1570" t="s">
        <v>649</v>
      </c>
      <c r="E47" s="1570"/>
      <c r="F47" s="1570"/>
      <c r="G47" s="901"/>
      <c r="H47" s="901"/>
      <c r="I47" s="1571"/>
      <c r="J47" s="1571"/>
      <c r="K47" s="362"/>
      <c r="L47" s="100"/>
      <c r="N47" s="1624"/>
      <c r="O47" s="1624"/>
      <c r="P47" s="1624"/>
      <c r="Q47" s="1624"/>
      <c r="R47" s="1624"/>
    </row>
    <row r="48" spans="1:35" ht="17.25" customHeight="1" x14ac:dyDescent="0.2">
      <c r="A48" s="348"/>
      <c r="B48" s="348"/>
      <c r="C48" s="899"/>
      <c r="D48" s="1570"/>
      <c r="E48" s="1570"/>
      <c r="F48" s="1570"/>
      <c r="G48" s="901"/>
      <c r="H48" s="901"/>
      <c r="I48" s="1571"/>
      <c r="J48" s="1571"/>
      <c r="K48" s="362"/>
      <c r="L48" s="100"/>
      <c r="N48" s="1624"/>
      <c r="O48" s="1624"/>
      <c r="P48" s="1624"/>
      <c r="Q48" s="1624"/>
      <c r="R48" s="1624"/>
    </row>
    <row r="49" spans="1:35" ht="17.25" customHeight="1" x14ac:dyDescent="0.2">
      <c r="A49" s="348"/>
      <c r="B49" s="348"/>
      <c r="C49" s="899"/>
      <c r="D49" s="1570"/>
      <c r="E49" s="1570"/>
      <c r="F49" s="1570"/>
      <c r="G49" s="901"/>
      <c r="H49" s="901"/>
      <c r="I49" s="1571"/>
      <c r="J49" s="1571"/>
      <c r="K49" s="362"/>
      <c r="L49" s="100"/>
      <c r="N49" s="1624"/>
      <c r="O49" s="1624"/>
      <c r="P49" s="1624"/>
      <c r="Q49" s="1624"/>
      <c r="R49" s="1624"/>
      <c r="T49" s="1615"/>
    </row>
    <row r="50" spans="1:35" ht="17.25" customHeight="1" x14ac:dyDescent="0.2">
      <c r="A50" s="348"/>
      <c r="B50" s="348"/>
      <c r="C50" s="899"/>
      <c r="D50" s="1570" t="s">
        <v>650</v>
      </c>
      <c r="E50" s="1570"/>
      <c r="F50" s="1570"/>
      <c r="G50" s="901"/>
      <c r="H50" s="901"/>
      <c r="I50" s="1571"/>
      <c r="J50" s="1571"/>
      <c r="K50" s="362"/>
      <c r="L50" s="100"/>
      <c r="N50" s="1624"/>
      <c r="O50" s="1624"/>
      <c r="P50" s="1624"/>
      <c r="Q50" s="1624"/>
      <c r="R50" s="1624"/>
    </row>
    <row r="51" spans="1:35" ht="17.25" customHeight="1" x14ac:dyDescent="0.2">
      <c r="A51" s="348"/>
      <c r="B51" s="348"/>
      <c r="C51" s="899"/>
      <c r="D51" s="1570"/>
      <c r="E51" s="1570"/>
      <c r="F51" s="1570"/>
      <c r="G51" s="901"/>
      <c r="H51" s="901"/>
      <c r="I51" s="1571"/>
      <c r="J51" s="1571"/>
      <c r="K51" s="362"/>
      <c r="L51" s="100"/>
      <c r="N51" s="1624"/>
      <c r="O51" s="1624"/>
      <c r="P51" s="1624"/>
      <c r="Q51" s="1624"/>
      <c r="R51" s="1624"/>
    </row>
    <row r="52" spans="1:35" ht="17.25" customHeight="1" x14ac:dyDescent="0.2">
      <c r="A52" s="348"/>
      <c r="B52" s="348"/>
      <c r="C52" s="899"/>
      <c r="D52" s="1570"/>
      <c r="E52" s="1570"/>
      <c r="F52" s="1570"/>
      <c r="G52" s="901"/>
      <c r="H52" s="901"/>
      <c r="I52" s="1571"/>
      <c r="J52" s="1571"/>
      <c r="K52" s="362"/>
      <c r="L52" s="100"/>
    </row>
    <row r="53" spans="1:35" s="126" customFormat="1" ht="17.25" customHeight="1" x14ac:dyDescent="0.2">
      <c r="A53" s="397"/>
      <c r="B53" s="348"/>
      <c r="C53" s="899"/>
      <c r="D53" s="1575" t="s">
        <v>651</v>
      </c>
      <c r="E53" s="1570"/>
      <c r="F53" s="1570"/>
      <c r="G53" s="901"/>
      <c r="H53" s="901"/>
      <c r="I53" s="1571"/>
      <c r="J53" s="1571"/>
      <c r="K53" s="363"/>
      <c r="L53" s="125"/>
      <c r="M53" s="1625"/>
      <c r="N53" s="1626"/>
      <c r="O53" s="1626"/>
      <c r="P53" s="1626"/>
      <c r="Q53" s="1626"/>
      <c r="R53" s="1626"/>
      <c r="S53" s="1622"/>
      <c r="T53" s="1622"/>
      <c r="U53" s="1622"/>
      <c r="V53" s="1622"/>
      <c r="W53" s="1622"/>
      <c r="X53" s="1622"/>
      <c r="Y53" s="1622"/>
      <c r="Z53" s="1622"/>
      <c r="AA53" s="1622"/>
      <c r="AB53" s="1622"/>
      <c r="AC53" s="1622"/>
      <c r="AD53" s="1622"/>
      <c r="AE53" s="1622"/>
      <c r="AF53" s="1622"/>
      <c r="AG53" s="1622"/>
      <c r="AH53" s="1622"/>
      <c r="AI53" s="1622"/>
    </row>
    <row r="54" spans="1:35" ht="17.25" customHeight="1" x14ac:dyDescent="0.2">
      <c r="A54" s="348"/>
      <c r="B54" s="348"/>
      <c r="C54" s="899"/>
      <c r="D54" s="1570"/>
      <c r="E54" s="1570"/>
      <c r="F54" s="1570"/>
      <c r="G54" s="901"/>
      <c r="H54" s="901"/>
      <c r="I54" s="1571"/>
      <c r="J54" s="1571"/>
      <c r="K54" s="362"/>
      <c r="L54" s="100"/>
      <c r="N54" s="1626"/>
      <c r="O54" s="1626"/>
      <c r="P54" s="1626"/>
      <c r="Q54" s="1626"/>
      <c r="R54" s="1626"/>
    </row>
    <row r="55" spans="1:35" ht="17.25" customHeight="1" x14ac:dyDescent="0.2">
      <c r="A55" s="348"/>
      <c r="B55" s="348"/>
      <c r="C55" s="899"/>
      <c r="D55" s="1570"/>
      <c r="E55" s="1570"/>
      <c r="F55" s="1570"/>
      <c r="G55" s="901"/>
      <c r="H55" s="901"/>
      <c r="I55" s="1571"/>
      <c r="J55" s="1571"/>
      <c r="K55" s="362"/>
      <c r="L55" s="100"/>
      <c r="N55" s="1626"/>
      <c r="O55" s="1626"/>
      <c r="P55" s="1626"/>
      <c r="Q55" s="1626"/>
      <c r="R55" s="1626"/>
    </row>
    <row r="56" spans="1:35" ht="5.25" customHeight="1" x14ac:dyDescent="0.2">
      <c r="A56" s="348"/>
      <c r="B56" s="348"/>
      <c r="C56" s="899"/>
      <c r="D56" s="901"/>
      <c r="E56" s="901"/>
      <c r="F56" s="901"/>
      <c r="G56" s="901"/>
      <c r="H56" s="901"/>
      <c r="I56" s="1571"/>
      <c r="J56" s="1571"/>
      <c r="K56" s="362"/>
      <c r="L56" s="100"/>
    </row>
    <row r="57" spans="1:35" ht="18.75" customHeight="1" x14ac:dyDescent="0.2">
      <c r="A57" s="348"/>
      <c r="B57" s="348"/>
      <c r="C57" s="899"/>
      <c r="D57" s="899"/>
      <c r="E57" s="900"/>
      <c r="F57" s="1571"/>
      <c r="G57" s="1571"/>
      <c r="H57" s="1571"/>
      <c r="I57" s="1571"/>
      <c r="J57" s="1571"/>
      <c r="K57" s="362"/>
      <c r="L57" s="100"/>
    </row>
    <row r="58" spans="1:35" ht="18.75" customHeight="1" x14ac:dyDescent="0.2">
      <c r="A58" s="348"/>
      <c r="B58" s="348"/>
      <c r="C58" s="1567" t="s">
        <v>652</v>
      </c>
      <c r="D58" s="1567"/>
      <c r="E58" s="1567"/>
      <c r="F58" s="1567"/>
      <c r="G58" s="1567"/>
      <c r="H58" s="1567"/>
      <c r="I58" s="1567"/>
      <c r="J58" s="1567"/>
      <c r="K58" s="844"/>
      <c r="L58" s="100"/>
    </row>
    <row r="59" spans="1:35" ht="11.25" customHeight="1" x14ac:dyDescent="0.2">
      <c r="A59" s="348"/>
      <c r="B59" s="348"/>
      <c r="C59" s="1572" t="s">
        <v>682</v>
      </c>
      <c r="D59" s="1567"/>
      <c r="E59" s="1567"/>
      <c r="F59" s="1567"/>
      <c r="G59" s="1567"/>
      <c r="H59" s="1567"/>
      <c r="I59" s="1567"/>
      <c r="J59" s="1567"/>
      <c r="K59" s="1573"/>
      <c r="L59" s="100"/>
    </row>
    <row r="60" spans="1:35" ht="13.5" customHeight="1" x14ac:dyDescent="0.2">
      <c r="A60" s="348"/>
      <c r="B60" s="348"/>
      <c r="C60" s="1568"/>
      <c r="D60" s="1569"/>
      <c r="E60" s="1569"/>
      <c r="F60" s="133"/>
      <c r="G60" s="134"/>
      <c r="H60" s="134"/>
      <c r="I60" s="1574">
        <v>42248</v>
      </c>
      <c r="J60" s="1574"/>
      <c r="K60" s="491">
        <v>21</v>
      </c>
      <c r="L60" s="100"/>
    </row>
  </sheetData>
  <mergeCells count="34">
    <mergeCell ref="I52:J52"/>
    <mergeCell ref="I53:J53"/>
    <mergeCell ref="I54:J54"/>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N42:R44"/>
    <mergeCell ref="N46:R48"/>
    <mergeCell ref="N49:R51"/>
    <mergeCell ref="N53:R55"/>
    <mergeCell ref="D47:F49"/>
    <mergeCell ref="D44:F46"/>
    <mergeCell ref="D50:F52"/>
    <mergeCell ref="I43:J43"/>
    <mergeCell ref="I44:J44"/>
    <mergeCell ref="I45:J45"/>
    <mergeCell ref="I46:J46"/>
    <mergeCell ref="I47:J47"/>
    <mergeCell ref="I48:J48"/>
    <mergeCell ref="I49:J49"/>
    <mergeCell ref="I50:J50"/>
    <mergeCell ref="I51:J51"/>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9"/>
      <c r="C1" s="219"/>
      <c r="D1" s="219"/>
      <c r="E1" s="218"/>
      <c r="F1" s="1353" t="s">
        <v>43</v>
      </c>
      <c r="G1" s="1353"/>
      <c r="H1" s="1353"/>
      <c r="I1" s="4"/>
      <c r="J1" s="4"/>
      <c r="K1" s="4"/>
      <c r="L1" s="4"/>
      <c r="M1" s="4"/>
      <c r="N1" s="4"/>
      <c r="O1" s="4"/>
    </row>
    <row r="2" spans="1:15" ht="13.5" customHeight="1" x14ac:dyDescent="0.2">
      <c r="A2" s="2"/>
      <c r="B2" s="225"/>
      <c r="C2" s="1358"/>
      <c r="D2" s="1358"/>
      <c r="E2" s="1358"/>
      <c r="F2" s="1358"/>
      <c r="G2" s="1358"/>
      <c r="H2" s="4"/>
      <c r="I2" s="4"/>
      <c r="J2" s="4"/>
      <c r="K2" s="4"/>
      <c r="L2" s="4"/>
      <c r="M2" s="4"/>
      <c r="N2" s="4"/>
      <c r="O2" s="4"/>
    </row>
    <row r="3" spans="1:15" x14ac:dyDescent="0.2">
      <c r="A3" s="2"/>
      <c r="B3" s="226"/>
      <c r="C3" s="1358"/>
      <c r="D3" s="1358"/>
      <c r="E3" s="1358"/>
      <c r="F3" s="1358"/>
      <c r="G3" s="1358"/>
      <c r="H3" s="1"/>
      <c r="I3" s="4"/>
      <c r="J3" s="4"/>
      <c r="K3" s="4"/>
      <c r="L3" s="4"/>
      <c r="M3" s="4"/>
      <c r="N3" s="4"/>
      <c r="O3" s="2"/>
    </row>
    <row r="4" spans="1:15" ht="12.75" customHeight="1" x14ac:dyDescent="0.2">
      <c r="A4" s="2"/>
      <c r="B4" s="228"/>
      <c r="C4" s="1351" t="s">
        <v>48</v>
      </c>
      <c r="D4" s="1352"/>
      <c r="E4" s="1352"/>
      <c r="F4" s="1352"/>
      <c r="G4" s="1352"/>
      <c r="H4" s="1352"/>
      <c r="I4" s="4"/>
      <c r="J4" s="4"/>
      <c r="K4" s="4"/>
      <c r="L4" s="4"/>
      <c r="M4" s="17"/>
      <c r="N4" s="4"/>
      <c r="O4" s="2"/>
    </row>
    <row r="5" spans="1:15" s="7" customFormat="1" ht="16.5" customHeight="1" x14ac:dyDescent="0.2">
      <c r="A5" s="6"/>
      <c r="B5" s="227"/>
      <c r="C5" s="1352"/>
      <c r="D5" s="1352"/>
      <c r="E5" s="1352"/>
      <c r="F5" s="1352"/>
      <c r="G5" s="1352"/>
      <c r="H5" s="1352"/>
      <c r="I5" s="4"/>
      <c r="J5" s="4"/>
      <c r="K5" s="4"/>
      <c r="L5" s="4"/>
      <c r="M5" s="17"/>
      <c r="N5" s="4"/>
      <c r="O5" s="6"/>
    </row>
    <row r="6" spans="1:15" ht="11.25" customHeight="1" x14ac:dyDescent="0.2">
      <c r="A6" s="2"/>
      <c r="B6" s="228"/>
      <c r="C6" s="1352"/>
      <c r="D6" s="1352"/>
      <c r="E6" s="1352"/>
      <c r="F6" s="1352"/>
      <c r="G6" s="1352"/>
      <c r="H6" s="1352"/>
      <c r="I6" s="4"/>
      <c r="J6" s="4"/>
      <c r="K6" s="4"/>
      <c r="L6" s="4"/>
      <c r="M6" s="17"/>
      <c r="N6" s="4"/>
      <c r="O6" s="2"/>
    </row>
    <row r="7" spans="1:15" ht="11.25" customHeight="1" x14ac:dyDescent="0.2">
      <c r="A7" s="2"/>
      <c r="B7" s="228"/>
      <c r="C7" s="1352"/>
      <c r="D7" s="1352"/>
      <c r="E7" s="1352"/>
      <c r="F7" s="1352"/>
      <c r="G7" s="1352"/>
      <c r="H7" s="1352"/>
      <c r="I7" s="4"/>
      <c r="J7" s="4"/>
      <c r="K7" s="4"/>
      <c r="L7" s="4"/>
      <c r="M7" s="17"/>
      <c r="N7" s="4"/>
      <c r="O7" s="2"/>
    </row>
    <row r="8" spans="1:15" ht="117" customHeight="1" x14ac:dyDescent="0.2">
      <c r="A8" s="2"/>
      <c r="B8" s="228"/>
      <c r="C8" s="1352"/>
      <c r="D8" s="1352"/>
      <c r="E8" s="1352"/>
      <c r="F8" s="1352"/>
      <c r="G8" s="1352"/>
      <c r="H8" s="1352"/>
      <c r="I8" s="4"/>
      <c r="J8" s="4"/>
      <c r="K8" s="4"/>
      <c r="L8" s="4"/>
      <c r="M8" s="17"/>
      <c r="N8" s="4"/>
      <c r="O8" s="2"/>
    </row>
    <row r="9" spans="1:15" ht="10.5" customHeight="1" x14ac:dyDescent="0.2">
      <c r="A9" s="2"/>
      <c r="B9" s="228"/>
      <c r="C9" s="1352"/>
      <c r="D9" s="1352"/>
      <c r="E9" s="1352"/>
      <c r="F9" s="1352"/>
      <c r="G9" s="1352"/>
      <c r="H9" s="1352"/>
      <c r="I9" s="4"/>
      <c r="J9" s="4"/>
      <c r="K9" s="4"/>
      <c r="L9" s="4"/>
      <c r="M9" s="17"/>
      <c r="N9" s="3"/>
      <c r="O9" s="2"/>
    </row>
    <row r="10" spans="1:15" ht="11.25" customHeight="1" x14ac:dyDescent="0.2">
      <c r="A10" s="2"/>
      <c r="B10" s="228"/>
      <c r="C10" s="1352"/>
      <c r="D10" s="1352"/>
      <c r="E10" s="1352"/>
      <c r="F10" s="1352"/>
      <c r="G10" s="1352"/>
      <c r="H10" s="1352"/>
      <c r="I10" s="4"/>
      <c r="J10" s="4"/>
      <c r="K10" s="4"/>
      <c r="L10" s="4"/>
      <c r="M10" s="17"/>
      <c r="N10" s="3"/>
      <c r="O10" s="2"/>
    </row>
    <row r="11" spans="1:15" ht="3.75" customHeight="1" x14ac:dyDescent="0.2">
      <c r="A11" s="2"/>
      <c r="B11" s="228"/>
      <c r="C11" s="1352"/>
      <c r="D11" s="1352"/>
      <c r="E11" s="1352"/>
      <c r="F11" s="1352"/>
      <c r="G11" s="1352"/>
      <c r="H11" s="1352"/>
      <c r="I11" s="4"/>
      <c r="J11" s="4"/>
      <c r="K11" s="4"/>
      <c r="L11" s="4"/>
      <c r="M11" s="17"/>
      <c r="N11" s="3"/>
      <c r="O11" s="2"/>
    </row>
    <row r="12" spans="1:15" ht="11.25" customHeight="1" x14ac:dyDescent="0.2">
      <c r="A12" s="2"/>
      <c r="B12" s="228"/>
      <c r="C12" s="1352"/>
      <c r="D12" s="1352"/>
      <c r="E12" s="1352"/>
      <c r="F12" s="1352"/>
      <c r="G12" s="1352"/>
      <c r="H12" s="1352"/>
      <c r="I12" s="4"/>
      <c r="J12" s="4"/>
      <c r="K12" s="4"/>
      <c r="L12" s="4"/>
      <c r="M12" s="17"/>
      <c r="N12" s="3"/>
      <c r="O12" s="2"/>
    </row>
    <row r="13" spans="1:15" ht="11.25" customHeight="1" x14ac:dyDescent="0.2">
      <c r="A13" s="2"/>
      <c r="B13" s="228"/>
      <c r="C13" s="1352"/>
      <c r="D13" s="1352"/>
      <c r="E13" s="1352"/>
      <c r="F13" s="1352"/>
      <c r="G13" s="1352"/>
      <c r="H13" s="1352"/>
      <c r="I13" s="4"/>
      <c r="J13" s="4"/>
      <c r="K13" s="4"/>
      <c r="L13" s="4"/>
      <c r="M13" s="17"/>
      <c r="N13" s="3"/>
      <c r="O13" s="2"/>
    </row>
    <row r="14" spans="1:15" ht="15.75" customHeight="1" x14ac:dyDescent="0.2">
      <c r="A14" s="2"/>
      <c r="B14" s="228"/>
      <c r="C14" s="1352"/>
      <c r="D14" s="1352"/>
      <c r="E14" s="1352"/>
      <c r="F14" s="1352"/>
      <c r="G14" s="1352"/>
      <c r="H14" s="1352"/>
      <c r="I14" s="4"/>
      <c r="J14" s="4"/>
      <c r="K14" s="4"/>
      <c r="L14" s="4"/>
      <c r="M14" s="17"/>
      <c r="N14" s="3"/>
      <c r="O14" s="2"/>
    </row>
    <row r="15" spans="1:15" ht="22.5" customHeight="1" x14ac:dyDescent="0.2">
      <c r="A15" s="2"/>
      <c r="B15" s="228"/>
      <c r="C15" s="1352"/>
      <c r="D15" s="1352"/>
      <c r="E15" s="1352"/>
      <c r="F15" s="1352"/>
      <c r="G15" s="1352"/>
      <c r="H15" s="1352"/>
      <c r="I15" s="4"/>
      <c r="J15" s="4"/>
      <c r="K15" s="4"/>
      <c r="L15" s="4"/>
      <c r="M15" s="17"/>
      <c r="N15" s="3"/>
      <c r="O15" s="2"/>
    </row>
    <row r="16" spans="1:15" ht="11.25" customHeight="1" x14ac:dyDescent="0.2">
      <c r="A16" s="2"/>
      <c r="B16" s="228"/>
      <c r="C16" s="1352"/>
      <c r="D16" s="1352"/>
      <c r="E16" s="1352"/>
      <c r="F16" s="1352"/>
      <c r="G16" s="1352"/>
      <c r="H16" s="1352"/>
      <c r="I16" s="4"/>
      <c r="J16" s="4"/>
      <c r="K16" s="4"/>
      <c r="L16" s="4"/>
      <c r="M16" s="17"/>
      <c r="N16" s="3"/>
      <c r="O16" s="2"/>
    </row>
    <row r="17" spans="1:15" ht="11.25" customHeight="1" x14ac:dyDescent="0.2">
      <c r="A17" s="2"/>
      <c r="B17" s="228"/>
      <c r="C17" s="1352"/>
      <c r="D17" s="1352"/>
      <c r="E17" s="1352"/>
      <c r="F17" s="1352"/>
      <c r="G17" s="1352"/>
      <c r="H17" s="1352"/>
      <c r="I17" s="4"/>
      <c r="J17" s="4"/>
      <c r="K17" s="4"/>
      <c r="L17" s="4"/>
      <c r="M17" s="17"/>
      <c r="N17" s="3"/>
      <c r="O17" s="2"/>
    </row>
    <row r="18" spans="1:15" ht="11.25" customHeight="1" x14ac:dyDescent="0.2">
      <c r="A18" s="2"/>
      <c r="B18" s="228"/>
      <c r="C18" s="1352"/>
      <c r="D18" s="1352"/>
      <c r="E18" s="1352"/>
      <c r="F18" s="1352"/>
      <c r="G18" s="1352"/>
      <c r="H18" s="1352"/>
      <c r="I18" s="5"/>
      <c r="J18" s="5"/>
      <c r="K18" s="5"/>
      <c r="L18" s="5"/>
      <c r="M18" s="5"/>
      <c r="N18" s="3"/>
      <c r="O18" s="2"/>
    </row>
    <row r="19" spans="1:15" ht="11.25" customHeight="1" x14ac:dyDescent="0.2">
      <c r="A19" s="2"/>
      <c r="B19" s="228"/>
      <c r="C19" s="1352"/>
      <c r="D19" s="1352"/>
      <c r="E19" s="1352"/>
      <c r="F19" s="1352"/>
      <c r="G19" s="1352"/>
      <c r="H19" s="1352"/>
      <c r="I19" s="18"/>
      <c r="J19" s="18"/>
      <c r="K19" s="18"/>
      <c r="L19" s="18"/>
      <c r="M19" s="18"/>
      <c r="N19" s="3"/>
      <c r="O19" s="2"/>
    </row>
    <row r="20" spans="1:15" ht="11.25" customHeight="1" x14ac:dyDescent="0.2">
      <c r="A20" s="2"/>
      <c r="B20" s="228"/>
      <c r="C20" s="1352"/>
      <c r="D20" s="1352"/>
      <c r="E20" s="1352"/>
      <c r="F20" s="1352"/>
      <c r="G20" s="1352"/>
      <c r="H20" s="1352"/>
      <c r="I20" s="11"/>
      <c r="J20" s="11"/>
      <c r="K20" s="11"/>
      <c r="L20" s="11"/>
      <c r="M20" s="11"/>
      <c r="N20" s="3"/>
      <c r="O20" s="2"/>
    </row>
    <row r="21" spans="1:15" ht="11.25" customHeight="1" x14ac:dyDescent="0.2">
      <c r="A21" s="2"/>
      <c r="B21" s="228"/>
      <c r="C21" s="1352"/>
      <c r="D21" s="1352"/>
      <c r="E21" s="1352"/>
      <c r="F21" s="1352"/>
      <c r="G21" s="1352"/>
      <c r="H21" s="1352"/>
      <c r="I21" s="11"/>
      <c r="J21" s="11"/>
      <c r="K21" s="11"/>
      <c r="L21" s="11"/>
      <c r="M21" s="11"/>
      <c r="N21" s="3"/>
      <c r="O21" s="2"/>
    </row>
    <row r="22" spans="1:15" ht="12" customHeight="1" x14ac:dyDescent="0.2">
      <c r="A22" s="2"/>
      <c r="B22" s="228"/>
      <c r="C22" s="23"/>
      <c r="D22" s="23"/>
      <c r="E22" s="23"/>
      <c r="F22" s="23"/>
      <c r="G22" s="23"/>
      <c r="H22" s="23"/>
      <c r="I22" s="13"/>
      <c r="J22" s="13"/>
      <c r="K22" s="13"/>
      <c r="L22" s="13"/>
      <c r="M22" s="13"/>
      <c r="N22" s="3"/>
      <c r="O22" s="2"/>
    </row>
    <row r="23" spans="1:15" ht="27.75" customHeight="1" x14ac:dyDescent="0.2">
      <c r="A23" s="2"/>
      <c r="B23" s="228"/>
      <c r="C23" s="23"/>
      <c r="D23" s="23"/>
      <c r="E23" s="23"/>
      <c r="F23" s="23"/>
      <c r="G23" s="23"/>
      <c r="H23" s="23"/>
      <c r="I23" s="11"/>
      <c r="J23" s="11"/>
      <c r="K23" s="11"/>
      <c r="L23" s="11"/>
      <c r="M23" s="11"/>
      <c r="N23" s="3"/>
      <c r="O23" s="2"/>
    </row>
    <row r="24" spans="1:15" ht="18" customHeight="1" x14ac:dyDescent="0.2">
      <c r="A24" s="2"/>
      <c r="B24" s="228"/>
      <c r="C24" s="9"/>
      <c r="D24" s="13"/>
      <c r="E24" s="15"/>
      <c r="F24" s="13"/>
      <c r="G24" s="10"/>
      <c r="H24" s="13"/>
      <c r="I24" s="13"/>
      <c r="J24" s="13"/>
      <c r="K24" s="13"/>
      <c r="L24" s="13"/>
      <c r="M24" s="13"/>
      <c r="N24" s="3"/>
      <c r="O24" s="2"/>
    </row>
    <row r="25" spans="1:15" ht="18" customHeight="1" x14ac:dyDescent="0.2">
      <c r="A25" s="2"/>
      <c r="B25" s="228"/>
      <c r="C25" s="12"/>
      <c r="D25" s="13"/>
      <c r="E25" s="8"/>
      <c r="F25" s="11"/>
      <c r="G25" s="10"/>
      <c r="H25" s="11"/>
      <c r="I25" s="11"/>
      <c r="J25" s="11"/>
      <c r="K25" s="11"/>
      <c r="L25" s="11"/>
      <c r="M25" s="11"/>
      <c r="N25" s="3"/>
      <c r="O25" s="2"/>
    </row>
    <row r="26" spans="1:15" x14ac:dyDescent="0.2">
      <c r="A26" s="2"/>
      <c r="B26" s="228"/>
      <c r="C26" s="12"/>
      <c r="D26" s="13"/>
      <c r="E26" s="8"/>
      <c r="F26" s="11"/>
      <c r="G26" s="10"/>
      <c r="H26" s="11"/>
      <c r="I26" s="11"/>
      <c r="J26" s="11"/>
      <c r="K26" s="11"/>
      <c r="L26" s="11"/>
      <c r="M26" s="11"/>
      <c r="N26" s="3"/>
      <c r="O26" s="2"/>
    </row>
    <row r="27" spans="1:15" ht="13.5" customHeight="1" x14ac:dyDescent="0.2">
      <c r="A27" s="2"/>
      <c r="B27" s="228"/>
      <c r="C27" s="12"/>
      <c r="D27" s="13"/>
      <c r="E27" s="8"/>
      <c r="F27" s="11"/>
      <c r="G27" s="10"/>
      <c r="H27" s="315"/>
      <c r="I27" s="316" t="s">
        <v>42</v>
      </c>
      <c r="J27" s="317"/>
      <c r="K27" s="317"/>
      <c r="L27" s="318"/>
      <c r="M27" s="318"/>
      <c r="N27" s="3"/>
      <c r="O27" s="2"/>
    </row>
    <row r="28" spans="1:15" ht="10.5" customHeight="1" x14ac:dyDescent="0.2">
      <c r="A28" s="2"/>
      <c r="B28" s="228"/>
      <c r="C28" s="9"/>
      <c r="D28" s="13"/>
      <c r="E28" s="15"/>
      <c r="F28" s="13"/>
      <c r="G28" s="10"/>
      <c r="H28" s="13"/>
      <c r="I28" s="319"/>
      <c r="J28" s="319"/>
      <c r="K28" s="319"/>
      <c r="L28" s="319"/>
      <c r="M28" s="490"/>
      <c r="N28" s="320"/>
      <c r="O28" s="2"/>
    </row>
    <row r="29" spans="1:15" ht="16.5" customHeight="1" x14ac:dyDescent="0.2">
      <c r="A29" s="2"/>
      <c r="B29" s="228"/>
      <c r="C29" s="9"/>
      <c r="D29" s="13"/>
      <c r="E29" s="15"/>
      <c r="F29" s="13"/>
      <c r="G29" s="10"/>
      <c r="H29" s="13"/>
      <c r="I29" s="13" t="s">
        <v>523</v>
      </c>
      <c r="J29" s="13"/>
      <c r="K29" s="13"/>
      <c r="L29" s="13"/>
      <c r="M29" s="490"/>
      <c r="N29" s="321"/>
      <c r="O29" s="2"/>
    </row>
    <row r="30" spans="1:15" ht="10.5" customHeight="1" x14ac:dyDescent="0.2">
      <c r="A30" s="2"/>
      <c r="B30" s="228"/>
      <c r="C30" s="9"/>
      <c r="D30" s="13"/>
      <c r="E30" s="15"/>
      <c r="F30" s="13"/>
      <c r="G30" s="10"/>
      <c r="H30" s="13"/>
      <c r="I30" s="13"/>
      <c r="J30" s="13"/>
      <c r="K30" s="13"/>
      <c r="L30" s="13"/>
      <c r="M30" s="490"/>
      <c r="N30" s="321"/>
      <c r="O30" s="2"/>
    </row>
    <row r="31" spans="1:15" ht="16.5" customHeight="1" x14ac:dyDescent="0.2">
      <c r="A31" s="2"/>
      <c r="B31" s="228"/>
      <c r="C31" s="12"/>
      <c r="D31" s="13"/>
      <c r="E31" s="8"/>
      <c r="F31" s="11"/>
      <c r="G31" s="10"/>
      <c r="H31" s="11"/>
      <c r="I31" s="1347" t="s">
        <v>46</v>
      </c>
      <c r="J31" s="1347"/>
      <c r="K31" s="1356">
        <f>+capa!H27</f>
        <v>42248</v>
      </c>
      <c r="L31" s="1357"/>
      <c r="M31" s="490"/>
      <c r="N31" s="322"/>
      <c r="O31" s="2"/>
    </row>
    <row r="32" spans="1:15" ht="10.5" customHeight="1" x14ac:dyDescent="0.2">
      <c r="A32" s="2"/>
      <c r="B32" s="228"/>
      <c r="C32" s="12"/>
      <c r="D32" s="13"/>
      <c r="E32" s="8"/>
      <c r="F32" s="11"/>
      <c r="G32" s="10"/>
      <c r="H32" s="11"/>
      <c r="I32" s="214"/>
      <c r="J32" s="214"/>
      <c r="K32" s="213"/>
      <c r="L32" s="213"/>
      <c r="M32" s="490"/>
      <c r="N32" s="322"/>
      <c r="O32" s="2"/>
    </row>
    <row r="33" spans="1:15" ht="16.5" customHeight="1" x14ac:dyDescent="0.2">
      <c r="A33" s="2"/>
      <c r="B33" s="228"/>
      <c r="C33" s="9"/>
      <c r="D33" s="13"/>
      <c r="E33" s="15"/>
      <c r="F33" s="13"/>
      <c r="G33" s="10"/>
      <c r="H33" s="13"/>
      <c r="I33" s="1354" t="s">
        <v>518</v>
      </c>
      <c r="J33" s="1355"/>
      <c r="K33" s="1355"/>
      <c r="L33" s="1355"/>
      <c r="M33" s="490"/>
      <c r="N33" s="321"/>
      <c r="O33" s="2"/>
    </row>
    <row r="34" spans="1:15" s="96" customFormat="1" ht="14.25" customHeight="1" x14ac:dyDescent="0.2">
      <c r="A34" s="2"/>
      <c r="B34" s="228"/>
      <c r="C34" s="9"/>
      <c r="D34" s="13"/>
      <c r="E34" s="15"/>
      <c r="F34" s="13"/>
      <c r="G34" s="1241"/>
      <c r="H34" s="13"/>
      <c r="I34" s="184" t="s">
        <v>521</v>
      </c>
      <c r="J34" s="1240"/>
      <c r="K34" s="1240"/>
      <c r="L34" s="1240"/>
      <c r="M34" s="490"/>
      <c r="N34" s="321"/>
      <c r="O34" s="2"/>
    </row>
    <row r="35" spans="1:15" s="96" customFormat="1" ht="20.25" customHeight="1" x14ac:dyDescent="0.2">
      <c r="A35" s="2"/>
      <c r="B35" s="228"/>
      <c r="C35" s="176"/>
      <c r="D35" s="13"/>
      <c r="E35" s="1242"/>
      <c r="F35" s="11"/>
      <c r="G35" s="1241"/>
      <c r="H35" s="11"/>
      <c r="I35" s="1350" t="s">
        <v>524</v>
      </c>
      <c r="J35" s="1350"/>
      <c r="K35" s="1350"/>
      <c r="L35" s="1350"/>
      <c r="M35" s="490"/>
      <c r="N35" s="322"/>
      <c r="O35" s="2"/>
    </row>
    <row r="36" spans="1:15" s="96" customFormat="1" ht="12.75" customHeight="1" x14ac:dyDescent="0.2">
      <c r="A36" s="2"/>
      <c r="B36" s="228"/>
      <c r="C36" s="176"/>
      <c r="D36" s="13"/>
      <c r="E36" s="1242"/>
      <c r="F36" s="11"/>
      <c r="G36" s="1241"/>
      <c r="H36" s="11"/>
      <c r="I36" s="1227" t="s">
        <v>522</v>
      </c>
      <c r="J36" s="1227"/>
      <c r="K36" s="1227"/>
      <c r="L36" s="1227"/>
      <c r="M36" s="490"/>
      <c r="N36" s="322"/>
      <c r="O36" s="2"/>
    </row>
    <row r="37" spans="1:15" s="96" customFormat="1" ht="12.75" customHeight="1" x14ac:dyDescent="0.2">
      <c r="A37" s="2"/>
      <c r="B37" s="228"/>
      <c r="C37" s="176"/>
      <c r="D37" s="13"/>
      <c r="E37" s="1242"/>
      <c r="F37" s="11"/>
      <c r="G37" s="1241"/>
      <c r="H37" s="11"/>
      <c r="I37" s="1598" t="s">
        <v>655</v>
      </c>
      <c r="J37" s="1598"/>
      <c r="K37" s="1598"/>
      <c r="L37" s="1598"/>
      <c r="M37" s="490"/>
      <c r="N37" s="322"/>
      <c r="O37" s="2"/>
    </row>
    <row r="38" spans="1:15" s="96" customFormat="1" ht="20.25" customHeight="1" x14ac:dyDescent="0.2">
      <c r="A38" s="2"/>
      <c r="B38" s="228"/>
      <c r="C38" s="9"/>
      <c r="D38" s="13"/>
      <c r="E38" s="15"/>
      <c r="F38" s="13"/>
      <c r="G38" s="377"/>
      <c r="H38" s="13"/>
      <c r="I38" s="1348" t="s">
        <v>519</v>
      </c>
      <c r="J38" s="1348"/>
      <c r="K38" s="1348"/>
      <c r="L38" s="1227"/>
      <c r="M38" s="490"/>
      <c r="N38" s="321"/>
      <c r="O38" s="2"/>
    </row>
    <row r="39" spans="1:15" ht="19.5" customHeight="1" x14ac:dyDescent="0.2">
      <c r="A39" s="2"/>
      <c r="B39" s="228"/>
      <c r="C39" s="12"/>
      <c r="D39" s="13"/>
      <c r="E39" s="8"/>
      <c r="F39" s="11"/>
      <c r="G39" s="10"/>
      <c r="H39" s="11"/>
      <c r="I39" s="1348" t="s">
        <v>520</v>
      </c>
      <c r="J39" s="1348"/>
      <c r="K39" s="1348"/>
      <c r="L39" s="1348"/>
      <c r="M39" s="490"/>
      <c r="N39" s="322"/>
      <c r="O39" s="2"/>
    </row>
    <row r="40" spans="1:15" ht="14.25" customHeight="1" x14ac:dyDescent="0.2">
      <c r="A40" s="2"/>
      <c r="B40" s="228"/>
      <c r="C40" s="12"/>
      <c r="D40" s="13"/>
      <c r="E40" s="8"/>
      <c r="F40" s="11"/>
      <c r="G40" s="10"/>
      <c r="H40" s="11"/>
      <c r="I40" s="1227"/>
      <c r="J40" s="1227"/>
      <c r="K40" s="1227"/>
      <c r="L40" s="1227"/>
      <c r="M40" s="490"/>
      <c r="N40" s="322"/>
      <c r="O40" s="2"/>
    </row>
    <row r="41" spans="1:15" ht="12.75" customHeight="1" x14ac:dyDescent="0.2">
      <c r="A41" s="2"/>
      <c r="B41" s="228"/>
      <c r="C41" s="12"/>
      <c r="D41" s="13"/>
      <c r="E41" s="8"/>
      <c r="F41" s="11"/>
      <c r="G41" s="10"/>
      <c r="H41" s="11"/>
      <c r="I41" s="1349" t="s">
        <v>51</v>
      </c>
      <c r="J41" s="1349"/>
      <c r="K41" s="1349"/>
      <c r="L41" s="1349"/>
      <c r="M41" s="490"/>
      <c r="N41" s="322"/>
      <c r="O41" s="2"/>
    </row>
    <row r="42" spans="1:15" ht="14.25" customHeight="1" x14ac:dyDescent="0.2">
      <c r="A42" s="2"/>
      <c r="B42" s="228"/>
      <c r="C42" s="9"/>
      <c r="D42" s="13"/>
      <c r="E42" s="15"/>
      <c r="F42" s="13"/>
      <c r="G42" s="10"/>
      <c r="H42" s="13"/>
      <c r="I42" s="1228"/>
      <c r="J42" s="1228"/>
      <c r="K42" s="1228"/>
      <c r="L42" s="1228"/>
      <c r="M42" s="490"/>
      <c r="N42" s="321"/>
      <c r="O42" s="2"/>
    </row>
    <row r="43" spans="1:15" ht="15" customHeight="1" x14ac:dyDescent="0.2">
      <c r="A43" s="2"/>
      <c r="B43" s="228"/>
      <c r="C43" s="12"/>
      <c r="D43" s="13"/>
      <c r="E43" s="8"/>
      <c r="F43" s="11"/>
      <c r="G43" s="10"/>
      <c r="H43" s="11"/>
      <c r="I43" s="1226" t="s">
        <v>23</v>
      </c>
      <c r="J43" s="1226"/>
      <c r="K43" s="1226"/>
      <c r="L43" s="1226"/>
      <c r="M43" s="490"/>
      <c r="N43" s="322"/>
      <c r="O43" s="2"/>
    </row>
    <row r="44" spans="1:15" ht="14.25" customHeight="1" x14ac:dyDescent="0.2">
      <c r="A44" s="2"/>
      <c r="B44" s="228"/>
      <c r="C44" s="12"/>
      <c r="D44" s="13"/>
      <c r="E44" s="8"/>
      <c r="F44" s="11"/>
      <c r="G44" s="10"/>
      <c r="H44" s="11"/>
      <c r="I44" s="212"/>
      <c r="J44" s="212"/>
      <c r="K44" s="212"/>
      <c r="L44" s="212"/>
      <c r="M44" s="490"/>
      <c r="N44" s="322"/>
      <c r="O44" s="2"/>
    </row>
    <row r="45" spans="1:15" ht="16.5" customHeight="1" x14ac:dyDescent="0.2">
      <c r="A45" s="2"/>
      <c r="B45" s="228"/>
      <c r="C45" s="12"/>
      <c r="D45" s="13"/>
      <c r="E45" s="8"/>
      <c r="F45" s="11"/>
      <c r="G45" s="10"/>
      <c r="H45" s="11"/>
      <c r="I45" s="1347" t="s">
        <v>19</v>
      </c>
      <c r="J45" s="1347"/>
      <c r="K45" s="1347"/>
      <c r="L45" s="1347"/>
      <c r="M45" s="490"/>
      <c r="N45" s="322"/>
      <c r="O45" s="2"/>
    </row>
    <row r="46" spans="1:15" ht="14.25" customHeight="1" x14ac:dyDescent="0.2">
      <c r="A46" s="2"/>
      <c r="B46" s="228"/>
      <c r="C46" s="9"/>
      <c r="D46" s="13"/>
      <c r="E46" s="15"/>
      <c r="F46" s="13"/>
      <c r="G46" s="10"/>
      <c r="H46" s="13"/>
      <c r="I46" s="214"/>
      <c r="J46" s="214"/>
      <c r="K46" s="214"/>
      <c r="L46" s="214"/>
      <c r="M46" s="490"/>
      <c r="N46" s="321"/>
      <c r="O46" s="2"/>
    </row>
    <row r="47" spans="1:15" ht="16.5" customHeight="1" x14ac:dyDescent="0.2">
      <c r="A47" s="2"/>
      <c r="B47" s="228"/>
      <c r="C47" s="12"/>
      <c r="D47" s="13"/>
      <c r="E47" s="8"/>
      <c r="F47" s="578"/>
      <c r="G47" s="939"/>
      <c r="H47" s="578"/>
      <c r="I47" s="1346" t="s">
        <v>10</v>
      </c>
      <c r="J47" s="1346"/>
      <c r="K47" s="1346"/>
      <c r="L47" s="1346"/>
      <c r="M47" s="490"/>
      <c r="N47" s="322"/>
      <c r="O47" s="2"/>
    </row>
    <row r="48" spans="1:15" ht="12.75" customHeight="1" x14ac:dyDescent="0.2">
      <c r="A48" s="2"/>
      <c r="B48" s="228"/>
      <c r="C48" s="9"/>
      <c r="D48" s="13"/>
      <c r="E48" s="15"/>
      <c r="F48" s="1239"/>
      <c r="G48" s="939"/>
      <c r="H48" s="1239"/>
      <c r="I48" s="490"/>
      <c r="J48" s="490"/>
      <c r="K48" s="490"/>
      <c r="L48" s="490"/>
      <c r="M48" s="490"/>
      <c r="N48" s="321"/>
      <c r="O48" s="2"/>
    </row>
    <row r="49" spans="1:15" ht="30.75" customHeight="1" x14ac:dyDescent="0.2">
      <c r="A49" s="2"/>
      <c r="B49" s="228"/>
      <c r="C49" s="9"/>
      <c r="D49" s="13"/>
      <c r="E49" s="15"/>
      <c r="F49" s="1239"/>
      <c r="G49" s="939"/>
      <c r="H49" s="1239"/>
      <c r="I49" s="490"/>
      <c r="J49" s="490"/>
      <c r="K49" s="490"/>
      <c r="L49" s="490"/>
      <c r="M49" s="490"/>
      <c r="N49" s="321"/>
      <c r="O49" s="2"/>
    </row>
    <row r="50" spans="1:15" ht="20.25" customHeight="1" x14ac:dyDescent="0.2">
      <c r="A50" s="2"/>
      <c r="B50" s="228"/>
      <c r="C50" s="819"/>
      <c r="D50" s="13"/>
      <c r="E50" s="8"/>
      <c r="F50" s="578"/>
      <c r="G50" s="939"/>
      <c r="H50" s="578"/>
      <c r="I50" s="490"/>
      <c r="J50" s="490"/>
      <c r="K50" s="490"/>
      <c r="L50" s="490"/>
      <c r="M50" s="490"/>
      <c r="N50" s="322"/>
      <c r="O50" s="2"/>
    </row>
    <row r="51" spans="1:15" x14ac:dyDescent="0.2">
      <c r="A51" s="2"/>
      <c r="B51" s="373">
        <v>2</v>
      </c>
      <c r="C51" s="1345">
        <v>42248</v>
      </c>
      <c r="D51" s="1345"/>
      <c r="E51" s="1345"/>
      <c r="F51" s="1345"/>
      <c r="G51" s="1345"/>
      <c r="H51" s="1345"/>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8"/>
      <c r="C1" s="218"/>
      <c r="D1" s="218"/>
      <c r="E1" s="218"/>
      <c r="F1" s="218"/>
      <c r="G1" s="219"/>
      <c r="H1" s="219"/>
      <c r="I1" s="219"/>
      <c r="J1" s="219"/>
      <c r="K1" s="219"/>
      <c r="L1" s="219"/>
      <c r="M1" s="219"/>
      <c r="N1" s="219"/>
      <c r="O1" s="219"/>
      <c r="P1" s="219"/>
      <c r="Q1" s="219"/>
      <c r="R1" s="219"/>
      <c r="S1" s="219"/>
      <c r="T1" s="219"/>
      <c r="U1" s="219"/>
      <c r="V1" s="219"/>
      <c r="W1" s="219"/>
      <c r="X1" s="1430" t="s">
        <v>330</v>
      </c>
      <c r="Y1" s="1430"/>
      <c r="Z1" s="1430"/>
      <c r="AA1" s="1430"/>
      <c r="AB1" s="1430"/>
      <c r="AC1" s="1430"/>
      <c r="AD1" s="1430"/>
      <c r="AE1" s="1430"/>
      <c r="AF1" s="1430"/>
      <c r="AG1" s="2"/>
    </row>
    <row r="2" spans="1:33" ht="6" customHeight="1" x14ac:dyDescent="0.2">
      <c r="A2" s="220"/>
      <c r="B2" s="1433"/>
      <c r="C2" s="1433"/>
      <c r="D2" s="1433"/>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
    </row>
    <row r="3" spans="1:33" ht="12" customHeight="1" x14ac:dyDescent="0.2">
      <c r="A3" s="220"/>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1"/>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20"/>
      <c r="B5" s="4"/>
      <c r="C5" s="8"/>
      <c r="D5" s="8"/>
      <c r="E5" s="8"/>
      <c r="F5" s="1586"/>
      <c r="G5" s="1586"/>
      <c r="H5" s="1586"/>
      <c r="I5" s="1586"/>
      <c r="J5" s="1586"/>
      <c r="K5" s="1586"/>
      <c r="L5" s="1586"/>
      <c r="M5" s="8"/>
      <c r="N5" s="8"/>
      <c r="O5" s="8"/>
      <c r="P5" s="8"/>
      <c r="Q5" s="8"/>
      <c r="R5" s="3"/>
      <c r="S5" s="3"/>
      <c r="T5" s="3"/>
      <c r="U5" s="61"/>
      <c r="V5" s="3"/>
      <c r="W5" s="3"/>
      <c r="X5" s="3"/>
      <c r="Y5" s="3"/>
      <c r="Z5" s="3"/>
      <c r="AA5" s="3"/>
      <c r="AB5" s="3"/>
      <c r="AC5" s="3"/>
      <c r="AD5" s="3"/>
      <c r="AE5" s="3"/>
      <c r="AF5" s="4"/>
      <c r="AG5" s="2"/>
    </row>
    <row r="6" spans="1:33" ht="9.75" customHeight="1" x14ac:dyDescent="0.2">
      <c r="A6" s="220"/>
      <c r="B6" s="4"/>
      <c r="C6" s="8"/>
      <c r="D6" s="8"/>
      <c r="E6" s="10"/>
      <c r="F6" s="1583"/>
      <c r="G6" s="1583"/>
      <c r="H6" s="1583"/>
      <c r="I6" s="1583"/>
      <c r="J6" s="1583"/>
      <c r="K6" s="1583"/>
      <c r="L6" s="1583"/>
      <c r="M6" s="1583"/>
      <c r="N6" s="1583"/>
      <c r="O6" s="1583"/>
      <c r="P6" s="1583"/>
      <c r="Q6" s="1583"/>
      <c r="R6" s="1583"/>
      <c r="S6" s="1583"/>
      <c r="T6" s="1583"/>
      <c r="U6" s="1583"/>
      <c r="V6" s="1583"/>
      <c r="W6" s="10"/>
      <c r="X6" s="1583"/>
      <c r="Y6" s="1583"/>
      <c r="Z6" s="1583"/>
      <c r="AA6" s="1583"/>
      <c r="AB6" s="1583"/>
      <c r="AC6" s="1583"/>
      <c r="AD6" s="1583"/>
      <c r="AE6" s="10"/>
      <c r="AF6" s="4"/>
      <c r="AG6" s="2"/>
    </row>
    <row r="7" spans="1:33" ht="12.75" customHeight="1" x14ac:dyDescent="0.2">
      <c r="A7" s="220"/>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20"/>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20"/>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20"/>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20"/>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20"/>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20"/>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20"/>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20"/>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20"/>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20"/>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20"/>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20"/>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20"/>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20"/>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20"/>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20"/>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20"/>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20"/>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20"/>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20"/>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20"/>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20"/>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20"/>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20"/>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20"/>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20"/>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20"/>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20"/>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20"/>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20"/>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20"/>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20"/>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20"/>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20"/>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20"/>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20"/>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20"/>
      <c r="B45" s="4"/>
      <c r="C45" s="8"/>
      <c r="D45" s="8"/>
      <c r="E45" s="10"/>
      <c r="F45" s="1583"/>
      <c r="G45" s="1583"/>
      <c r="H45" s="1583"/>
      <c r="I45" s="1583"/>
      <c r="J45" s="1583"/>
      <c r="K45" s="1583"/>
      <c r="L45" s="1583"/>
      <c r="M45" s="1583"/>
      <c r="N45" s="1583"/>
      <c r="O45" s="1583"/>
      <c r="P45" s="1583"/>
      <c r="Q45" s="1583"/>
      <c r="R45" s="1583"/>
      <c r="S45" s="1583"/>
      <c r="T45" s="1583"/>
      <c r="U45" s="1583"/>
      <c r="V45" s="1583"/>
      <c r="W45" s="10"/>
      <c r="X45" s="1583"/>
      <c r="Y45" s="1583"/>
      <c r="Z45" s="1583"/>
      <c r="AA45" s="1583"/>
      <c r="AB45" s="1583"/>
      <c r="AC45" s="1583"/>
      <c r="AD45" s="1583"/>
      <c r="AE45" s="10"/>
      <c r="AF45" s="4"/>
      <c r="AG45" s="2"/>
    </row>
    <row r="46" spans="1:33" ht="12.75" customHeight="1" x14ac:dyDescent="0.2">
      <c r="A46" s="220"/>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20"/>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20"/>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20"/>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20"/>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20"/>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20"/>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20"/>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20"/>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20"/>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20"/>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20"/>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20"/>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20"/>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20"/>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20"/>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20"/>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20"/>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20"/>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20"/>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20"/>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20"/>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20"/>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20"/>
      <c r="B71" s="371">
        <v>22</v>
      </c>
      <c r="C71" s="1584">
        <v>42248</v>
      </c>
      <c r="D71" s="1585"/>
      <c r="E71" s="1585"/>
      <c r="F71" s="1585"/>
      <c r="G71" s="1581"/>
      <c r="H71" s="1582"/>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487" t="s">
        <v>333</v>
      </c>
      <c r="C1" s="1487"/>
      <c r="D1" s="1487"/>
      <c r="E1" s="1487"/>
      <c r="F1" s="1487"/>
      <c r="G1" s="1487"/>
      <c r="H1" s="1487"/>
      <c r="I1" s="219"/>
      <c r="J1" s="219"/>
      <c r="K1" s="219"/>
      <c r="L1" s="219"/>
      <c r="M1" s="219"/>
      <c r="N1" s="219"/>
      <c r="O1" s="219"/>
      <c r="P1" s="219"/>
      <c r="Q1" s="219"/>
      <c r="R1" s="219"/>
      <c r="S1" s="219"/>
      <c r="T1" s="219"/>
      <c r="U1" s="219"/>
      <c r="V1" s="219"/>
      <c r="W1" s="219"/>
      <c r="X1" s="268"/>
      <c r="Y1" s="223"/>
      <c r="Z1" s="223"/>
      <c r="AA1" s="223"/>
      <c r="AB1" s="223"/>
      <c r="AC1" s="223"/>
      <c r="AD1" s="223"/>
      <c r="AE1" s="223"/>
      <c r="AF1" s="223"/>
      <c r="AG1" s="2"/>
    </row>
    <row r="2" spans="1:33" ht="6" customHeight="1" x14ac:dyDescent="0.2">
      <c r="A2" s="2"/>
      <c r="B2" s="1433"/>
      <c r="C2" s="1433"/>
      <c r="D2" s="1433"/>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28"/>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8"/>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7"/>
    </row>
    <row r="5" spans="1:33" ht="3.75" customHeight="1" x14ac:dyDescent="0.2">
      <c r="A5" s="2"/>
      <c r="B5" s="4"/>
      <c r="C5" s="8"/>
      <c r="D5" s="8"/>
      <c r="E5" s="8"/>
      <c r="F5" s="1586"/>
      <c r="G5" s="1586"/>
      <c r="H5" s="1586"/>
      <c r="I5" s="1586"/>
      <c r="J5" s="1586"/>
      <c r="K5" s="1586"/>
      <c r="L5" s="1586"/>
      <c r="M5" s="8"/>
      <c r="N5" s="8"/>
      <c r="O5" s="8"/>
      <c r="P5" s="8"/>
      <c r="Q5" s="8"/>
      <c r="R5" s="3"/>
      <c r="S5" s="3"/>
      <c r="T5" s="3"/>
      <c r="U5" s="61"/>
      <c r="V5" s="3"/>
      <c r="W5" s="3"/>
      <c r="X5" s="3"/>
      <c r="Y5" s="3"/>
      <c r="Z5" s="3"/>
      <c r="AA5" s="3"/>
      <c r="AB5" s="3"/>
      <c r="AC5" s="3"/>
      <c r="AD5" s="3"/>
      <c r="AE5" s="3"/>
      <c r="AF5" s="4"/>
      <c r="AG5" s="228"/>
    </row>
    <row r="6" spans="1:33" ht="9.75" customHeight="1" x14ac:dyDescent="0.2">
      <c r="A6" s="2"/>
      <c r="B6" s="4"/>
      <c r="C6" s="8"/>
      <c r="D6" s="8"/>
      <c r="E6" s="10"/>
      <c r="F6" s="1583"/>
      <c r="G6" s="1583"/>
      <c r="H6" s="1583"/>
      <c r="I6" s="1583"/>
      <c r="J6" s="1583"/>
      <c r="K6" s="1583"/>
      <c r="L6" s="1583"/>
      <c r="M6" s="1583"/>
      <c r="N6" s="1583"/>
      <c r="O6" s="1583"/>
      <c r="P6" s="1583"/>
      <c r="Q6" s="1583"/>
      <c r="R6" s="1583"/>
      <c r="S6" s="1583"/>
      <c r="T6" s="1583"/>
      <c r="U6" s="1583"/>
      <c r="V6" s="1583"/>
      <c r="W6" s="10"/>
      <c r="X6" s="1583"/>
      <c r="Y6" s="1583"/>
      <c r="Z6" s="1583"/>
      <c r="AA6" s="1583"/>
      <c r="AB6" s="1583"/>
      <c r="AC6" s="1583"/>
      <c r="AD6" s="1583"/>
      <c r="AE6" s="10"/>
      <c r="AF6" s="4"/>
      <c r="AG6" s="228"/>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8"/>
    </row>
    <row r="8" spans="1:33" s="50" customFormat="1" ht="13.5" hidden="1" customHeight="1" x14ac:dyDescent="0.2">
      <c r="A8" s="47"/>
      <c r="B8" s="48"/>
      <c r="C8" s="1587"/>
      <c r="D8" s="158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5"/>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5"/>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2"/>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8"/>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8"/>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8"/>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8"/>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8"/>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8"/>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8"/>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8"/>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8"/>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8"/>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8"/>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8"/>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8"/>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8"/>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8"/>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8"/>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8"/>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8"/>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8"/>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8"/>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8"/>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8"/>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8"/>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8"/>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8"/>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8"/>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8"/>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8"/>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8"/>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8"/>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8"/>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8"/>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8"/>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8"/>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8"/>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8"/>
    </row>
    <row r="47" spans="1:33" ht="11.25" customHeight="1" x14ac:dyDescent="0.2">
      <c r="A47" s="2"/>
      <c r="B47" s="4"/>
      <c r="C47" s="8"/>
      <c r="D47" s="8"/>
      <c r="E47" s="10"/>
      <c r="F47" s="1583"/>
      <c r="G47" s="1583"/>
      <c r="H47" s="1583"/>
      <c r="I47" s="1583"/>
      <c r="J47" s="1583"/>
      <c r="K47" s="1583"/>
      <c r="L47" s="1583"/>
      <c r="M47" s="1583"/>
      <c r="N47" s="1583"/>
      <c r="O47" s="1583"/>
      <c r="P47" s="1583"/>
      <c r="Q47" s="1583"/>
      <c r="R47" s="1583"/>
      <c r="S47" s="1583"/>
      <c r="T47" s="1583"/>
      <c r="U47" s="1583"/>
      <c r="V47" s="1583"/>
      <c r="W47" s="10"/>
      <c r="X47" s="1583"/>
      <c r="Y47" s="1583"/>
      <c r="Z47" s="1583"/>
      <c r="AA47" s="1583"/>
      <c r="AB47" s="1583"/>
      <c r="AC47" s="1583"/>
      <c r="AD47" s="1583"/>
      <c r="AE47" s="10"/>
      <c r="AF47" s="4"/>
      <c r="AG47" s="228"/>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8"/>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8"/>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5"/>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8"/>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8"/>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8"/>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8"/>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8"/>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8"/>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8"/>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8"/>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8"/>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8"/>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8"/>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8"/>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8"/>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8"/>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8"/>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8"/>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8"/>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8"/>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8"/>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8"/>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9"/>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8"/>
    </row>
    <row r="73" spans="1:33" ht="13.5" customHeight="1" x14ac:dyDescent="0.2">
      <c r="A73" s="2"/>
      <c r="B73" s="1"/>
      <c r="C73" s="1"/>
      <c r="D73" s="1"/>
      <c r="I73" s="4"/>
      <c r="J73" s="4"/>
      <c r="K73" s="4"/>
      <c r="L73" s="4"/>
      <c r="M73" s="4"/>
      <c r="N73" s="4"/>
      <c r="O73" s="4"/>
      <c r="P73" s="4"/>
      <c r="Q73" s="4"/>
      <c r="R73" s="4"/>
      <c r="S73" s="4"/>
      <c r="T73" s="4"/>
      <c r="U73" s="4"/>
      <c r="V73" s="68"/>
      <c r="W73" s="4"/>
      <c r="X73" s="4"/>
      <c r="Y73" s="4"/>
      <c r="Z73" s="1359">
        <v>42248</v>
      </c>
      <c r="AA73" s="1359"/>
      <c r="AB73" s="1359"/>
      <c r="AC73" s="1359"/>
      <c r="AD73" s="1359"/>
      <c r="AE73" s="1359"/>
      <c r="AF73" s="371">
        <v>23</v>
      </c>
      <c r="AG73" s="228"/>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9"/>
      <c r="B1" s="339"/>
      <c r="C1" s="339"/>
      <c r="D1" s="339"/>
      <c r="E1" s="339"/>
    </row>
    <row r="2" spans="1:5" ht="13.5" customHeight="1" x14ac:dyDescent="0.2">
      <c r="A2" s="339"/>
      <c r="B2" s="339"/>
      <c r="C2" s="339"/>
      <c r="D2" s="339"/>
      <c r="E2" s="339"/>
    </row>
    <row r="3" spans="1:5" ht="13.5" customHeight="1" x14ac:dyDescent="0.2">
      <c r="A3" s="339"/>
      <c r="B3" s="339"/>
      <c r="C3" s="339"/>
      <c r="D3" s="339"/>
      <c r="E3" s="339"/>
    </row>
    <row r="4" spans="1:5" s="7" customFormat="1" ht="13.5" customHeight="1" x14ac:dyDescent="0.2">
      <c r="A4" s="339"/>
      <c r="B4" s="339"/>
      <c r="C4" s="339"/>
      <c r="D4" s="339"/>
      <c r="E4" s="339"/>
    </row>
    <row r="5" spans="1:5" ht="13.5" customHeight="1" x14ac:dyDescent="0.2">
      <c r="A5" s="339"/>
      <c r="B5" s="339"/>
      <c r="C5" s="339"/>
      <c r="D5" s="339"/>
      <c r="E5" s="339"/>
    </row>
    <row r="6" spans="1:5" ht="13.5" customHeight="1" x14ac:dyDescent="0.2">
      <c r="A6" s="339"/>
      <c r="B6" s="339"/>
      <c r="C6" s="339"/>
      <c r="D6" s="339"/>
      <c r="E6" s="339"/>
    </row>
    <row r="7" spans="1:5" ht="13.5" customHeight="1" x14ac:dyDescent="0.2">
      <c r="A7" s="339"/>
      <c r="B7" s="339"/>
      <c r="C7" s="339"/>
      <c r="D7" s="339"/>
      <c r="E7" s="339"/>
    </row>
    <row r="8" spans="1:5" ht="13.5" customHeight="1" x14ac:dyDescent="0.2">
      <c r="A8" s="339"/>
      <c r="B8" s="339"/>
      <c r="C8" s="339"/>
      <c r="D8" s="339"/>
      <c r="E8" s="339"/>
    </row>
    <row r="9" spans="1:5" ht="13.5" customHeight="1" x14ac:dyDescent="0.2">
      <c r="A9" s="339"/>
      <c r="B9" s="339"/>
      <c r="C9" s="339"/>
      <c r="D9" s="339"/>
      <c r="E9" s="339"/>
    </row>
    <row r="10" spans="1:5" ht="13.5" customHeight="1" x14ac:dyDescent="0.2">
      <c r="A10" s="339"/>
      <c r="B10" s="339"/>
      <c r="C10" s="339"/>
      <c r="D10" s="339"/>
      <c r="E10" s="339"/>
    </row>
    <row r="11" spans="1:5" ht="13.5" customHeight="1" x14ac:dyDescent="0.2">
      <c r="A11" s="339"/>
      <c r="B11" s="339"/>
      <c r="C11" s="339"/>
      <c r="D11" s="339"/>
      <c r="E11" s="339"/>
    </row>
    <row r="12" spans="1:5" ht="13.5" customHeight="1" x14ac:dyDescent="0.2">
      <c r="A12" s="339"/>
      <c r="B12" s="339"/>
      <c r="C12" s="339"/>
      <c r="D12" s="339"/>
      <c r="E12" s="339"/>
    </row>
    <row r="13" spans="1:5" ht="13.5" customHeight="1" x14ac:dyDescent="0.2">
      <c r="A13" s="339"/>
      <c r="B13" s="339"/>
      <c r="C13" s="339"/>
      <c r="D13" s="339"/>
      <c r="E13" s="339"/>
    </row>
    <row r="14" spans="1:5" ht="13.5" customHeight="1" x14ac:dyDescent="0.2">
      <c r="A14" s="339"/>
      <c r="B14" s="339"/>
      <c r="C14" s="339"/>
      <c r="D14" s="339"/>
      <c r="E14" s="339"/>
    </row>
    <row r="15" spans="1:5" ht="13.5" customHeight="1" x14ac:dyDescent="0.2">
      <c r="A15" s="339"/>
      <c r="B15" s="339"/>
      <c r="C15" s="339"/>
      <c r="D15" s="339"/>
      <c r="E15" s="339"/>
    </row>
    <row r="16" spans="1:5" ht="13.5" customHeight="1" x14ac:dyDescent="0.2">
      <c r="A16" s="339"/>
      <c r="B16" s="339"/>
      <c r="C16" s="339"/>
      <c r="D16" s="339"/>
      <c r="E16" s="339"/>
    </row>
    <row r="17" spans="1:5" ht="13.5" customHeight="1" x14ac:dyDescent="0.2">
      <c r="A17" s="339"/>
      <c r="B17" s="339"/>
      <c r="C17" s="339"/>
      <c r="D17" s="339"/>
      <c r="E17" s="339"/>
    </row>
    <row r="18" spans="1:5" ht="13.5" customHeight="1" x14ac:dyDescent="0.2">
      <c r="A18" s="339"/>
      <c r="B18" s="339"/>
      <c r="C18" s="339"/>
      <c r="D18" s="339"/>
      <c r="E18" s="339"/>
    </row>
    <row r="19" spans="1:5" ht="13.5" customHeight="1" x14ac:dyDescent="0.2">
      <c r="A19" s="339"/>
      <c r="B19" s="339"/>
      <c r="C19" s="339"/>
      <c r="D19" s="339"/>
      <c r="E19" s="339"/>
    </row>
    <row r="20" spans="1:5" ht="13.5" customHeight="1" x14ac:dyDescent="0.2">
      <c r="A20" s="339"/>
      <c r="B20" s="339"/>
      <c r="C20" s="339"/>
      <c r="D20" s="339"/>
      <c r="E20" s="339"/>
    </row>
    <row r="21" spans="1:5" ht="13.5" customHeight="1" x14ac:dyDescent="0.2">
      <c r="A21" s="339"/>
      <c r="B21" s="339"/>
      <c r="C21" s="339"/>
      <c r="D21" s="339"/>
      <c r="E21" s="339"/>
    </row>
    <row r="22" spans="1:5" ht="13.5" customHeight="1" x14ac:dyDescent="0.2">
      <c r="A22" s="339"/>
      <c r="B22" s="339"/>
      <c r="C22" s="339"/>
      <c r="D22" s="339"/>
      <c r="E22" s="339"/>
    </row>
    <row r="23" spans="1:5" ht="13.5" customHeight="1" x14ac:dyDescent="0.2">
      <c r="A23" s="339"/>
      <c r="B23" s="339"/>
      <c r="C23" s="339"/>
      <c r="D23" s="339"/>
      <c r="E23" s="339"/>
    </row>
    <row r="24" spans="1:5" ht="13.5" customHeight="1" x14ac:dyDescent="0.2">
      <c r="A24" s="339"/>
      <c r="B24" s="339"/>
      <c r="C24" s="339"/>
      <c r="D24" s="339"/>
      <c r="E24" s="339"/>
    </row>
    <row r="25" spans="1:5" ht="13.5" customHeight="1" x14ac:dyDescent="0.2">
      <c r="A25" s="339"/>
      <c r="B25" s="339"/>
      <c r="C25" s="339"/>
      <c r="D25" s="339"/>
      <c r="E25" s="339"/>
    </row>
    <row r="26" spans="1:5" ht="13.5" customHeight="1" x14ac:dyDescent="0.2">
      <c r="A26" s="339"/>
      <c r="B26" s="339"/>
      <c r="C26" s="339"/>
      <c r="D26" s="339"/>
      <c r="E26" s="339"/>
    </row>
    <row r="27" spans="1:5" ht="13.5" customHeight="1" x14ac:dyDescent="0.2">
      <c r="A27" s="339"/>
      <c r="B27" s="339"/>
      <c r="C27" s="339"/>
      <c r="D27" s="339"/>
      <c r="E27" s="339"/>
    </row>
    <row r="28" spans="1:5" ht="13.5" customHeight="1" x14ac:dyDescent="0.2">
      <c r="A28" s="339"/>
      <c r="B28" s="339"/>
      <c r="C28" s="339"/>
      <c r="D28" s="339"/>
      <c r="E28" s="339"/>
    </row>
    <row r="29" spans="1:5" ht="13.5" customHeight="1" x14ac:dyDescent="0.2">
      <c r="A29" s="339"/>
      <c r="B29" s="339"/>
      <c r="C29" s="339"/>
      <c r="D29" s="339"/>
      <c r="E29" s="339"/>
    </row>
    <row r="30" spans="1:5" ht="13.5" customHeight="1" x14ac:dyDescent="0.2">
      <c r="A30" s="339"/>
      <c r="B30" s="339"/>
      <c r="C30" s="339"/>
      <c r="D30" s="339"/>
      <c r="E30" s="339"/>
    </row>
    <row r="31" spans="1:5" ht="13.5" customHeight="1" x14ac:dyDescent="0.2">
      <c r="A31" s="339"/>
      <c r="B31" s="339"/>
      <c r="C31" s="339"/>
      <c r="D31" s="339"/>
      <c r="E31" s="339"/>
    </row>
    <row r="32" spans="1:5" ht="13.5" customHeight="1" x14ac:dyDescent="0.2">
      <c r="A32" s="339"/>
      <c r="B32" s="339"/>
      <c r="C32" s="339"/>
      <c r="D32" s="339"/>
      <c r="E32" s="339"/>
    </row>
    <row r="33" spans="1:5" ht="13.5" customHeight="1" x14ac:dyDescent="0.2">
      <c r="A33" s="339"/>
      <c r="B33" s="339"/>
      <c r="C33" s="339"/>
      <c r="D33" s="339"/>
      <c r="E33" s="339"/>
    </row>
    <row r="34" spans="1:5" ht="13.5" customHeight="1" x14ac:dyDescent="0.2">
      <c r="A34" s="339"/>
      <c r="B34" s="339"/>
      <c r="C34" s="339"/>
      <c r="D34" s="339"/>
      <c r="E34" s="339"/>
    </row>
    <row r="35" spans="1:5" ht="13.5" customHeight="1" x14ac:dyDescent="0.2">
      <c r="A35" s="339"/>
      <c r="B35" s="339"/>
      <c r="C35" s="339"/>
      <c r="D35" s="339"/>
      <c r="E35" s="339"/>
    </row>
    <row r="36" spans="1:5" ht="13.5" customHeight="1" x14ac:dyDescent="0.2">
      <c r="A36" s="339"/>
      <c r="B36" s="339"/>
      <c r="C36" s="339"/>
      <c r="D36" s="339"/>
      <c r="E36" s="339"/>
    </row>
    <row r="37" spans="1:5" ht="13.5" customHeight="1" x14ac:dyDescent="0.2">
      <c r="A37" s="339"/>
      <c r="B37" s="339"/>
      <c r="C37" s="339"/>
      <c r="D37" s="339"/>
      <c r="E37" s="339"/>
    </row>
    <row r="38" spans="1:5" ht="13.5" customHeight="1" x14ac:dyDescent="0.2">
      <c r="A38" s="339"/>
      <c r="B38" s="339"/>
      <c r="C38" s="339"/>
      <c r="D38" s="339"/>
      <c r="E38" s="339"/>
    </row>
    <row r="39" spans="1:5" ht="13.5" customHeight="1" x14ac:dyDescent="0.2">
      <c r="A39" s="339"/>
      <c r="B39" s="339"/>
      <c r="C39" s="339"/>
      <c r="D39" s="339"/>
      <c r="E39" s="339"/>
    </row>
    <row r="40" spans="1:5" ht="13.5" customHeight="1" x14ac:dyDescent="0.2">
      <c r="A40" s="339"/>
      <c r="B40" s="339"/>
      <c r="C40" s="339"/>
      <c r="D40" s="339"/>
      <c r="E40" s="339"/>
    </row>
    <row r="41" spans="1:5" ht="18.75" customHeight="1" x14ac:dyDescent="0.2">
      <c r="A41" s="339"/>
      <c r="B41" s="339" t="s">
        <v>329</v>
      </c>
      <c r="C41" s="339"/>
      <c r="D41" s="339"/>
      <c r="E41" s="339"/>
    </row>
    <row r="42" spans="1:5" ht="9" customHeight="1" x14ac:dyDescent="0.2">
      <c r="A42" s="338"/>
      <c r="B42" s="381"/>
      <c r="C42" s="382"/>
      <c r="D42" s="383"/>
      <c r="E42" s="338"/>
    </row>
    <row r="43" spans="1:5" ht="13.5" customHeight="1" x14ac:dyDescent="0.2">
      <c r="A43" s="338"/>
      <c r="B43" s="381"/>
      <c r="C43" s="378"/>
      <c r="D43" s="384" t="s">
        <v>325</v>
      </c>
      <c r="E43" s="338"/>
    </row>
    <row r="44" spans="1:5" ht="13.5" customHeight="1" x14ac:dyDescent="0.2">
      <c r="A44" s="338"/>
      <c r="B44" s="381"/>
      <c r="C44" s="389"/>
      <c r="D44" s="611" t="s">
        <v>645</v>
      </c>
      <c r="E44" s="338"/>
    </row>
    <row r="45" spans="1:5" ht="13.5" customHeight="1" x14ac:dyDescent="0.2">
      <c r="A45" s="338"/>
      <c r="B45" s="381"/>
      <c r="C45" s="385"/>
      <c r="D45" s="383"/>
      <c r="E45" s="338"/>
    </row>
    <row r="46" spans="1:5" ht="13.5" customHeight="1" x14ac:dyDescent="0.2">
      <c r="A46" s="338"/>
      <c r="B46" s="381"/>
      <c r="C46" s="379"/>
      <c r="D46" s="384" t="s">
        <v>327</v>
      </c>
      <c r="E46" s="338"/>
    </row>
    <row r="47" spans="1:5" ht="13.5" customHeight="1" x14ac:dyDescent="0.2">
      <c r="A47" s="338"/>
      <c r="B47" s="381"/>
      <c r="C47" s="382"/>
      <c r="D47" s="1331" t="s">
        <v>646</v>
      </c>
      <c r="E47" s="338"/>
    </row>
    <row r="48" spans="1:5" s="96" customFormat="1" ht="13.5" customHeight="1" x14ac:dyDescent="0.2">
      <c r="A48" s="338"/>
      <c r="B48" s="381"/>
      <c r="C48" s="382"/>
      <c r="D48" s="1331" t="s">
        <v>326</v>
      </c>
      <c r="E48" s="338"/>
    </row>
    <row r="49" spans="1:5" ht="13.5" customHeight="1" x14ac:dyDescent="0.2">
      <c r="A49" s="338"/>
      <c r="B49" s="381"/>
      <c r="C49" s="382"/>
      <c r="D49" s="383"/>
      <c r="E49" s="338"/>
    </row>
    <row r="50" spans="1:5" ht="13.5" customHeight="1" x14ac:dyDescent="0.2">
      <c r="A50" s="338"/>
      <c r="B50" s="381"/>
      <c r="C50" s="380"/>
      <c r="D50" s="384" t="s">
        <v>328</v>
      </c>
      <c r="E50" s="338"/>
    </row>
    <row r="51" spans="1:5" ht="13.5" customHeight="1" x14ac:dyDescent="0.2">
      <c r="A51" s="338"/>
      <c r="B51" s="381"/>
      <c r="C51" s="382"/>
      <c r="D51" s="611" t="s">
        <v>644</v>
      </c>
      <c r="E51" s="338"/>
    </row>
    <row r="52" spans="1:5" ht="25.5" customHeight="1" x14ac:dyDescent="0.2">
      <c r="A52" s="338"/>
      <c r="B52" s="386"/>
      <c r="C52" s="387"/>
      <c r="D52" s="388"/>
      <c r="E52" s="338"/>
    </row>
    <row r="53" spans="1:5" x14ac:dyDescent="0.2">
      <c r="A53" s="338"/>
      <c r="B53" s="339"/>
      <c r="C53" s="341"/>
      <c r="D53" s="340"/>
      <c r="E53" s="338"/>
    </row>
    <row r="54" spans="1:5" ht="94.5" customHeight="1" x14ac:dyDescent="0.2">
      <c r="A54" s="338"/>
      <c r="B54" s="339"/>
      <c r="C54" s="341"/>
      <c r="D54" s="340"/>
      <c r="E54" s="33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1" r:id="rId5"/>
    <hyperlink ref="D47" r:id="rId6"/>
    <hyperlink ref="D48" r:id="rId7"/>
  </hyperlinks>
  <printOptions horizontalCentered="1"/>
  <pageMargins left="0.15748031496062992" right="0.15748031496062992" top="0.19685039370078741" bottom="0.19685039370078741" header="0" footer="0"/>
  <pageSetup paperSize="9" orientation="portrait"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1"/>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367" t="s">
        <v>315</v>
      </c>
      <c r="C1" s="1368"/>
      <c r="D1" s="1368"/>
      <c r="E1" s="1368"/>
      <c r="F1" s="25"/>
      <c r="G1" s="25"/>
      <c r="H1" s="25"/>
      <c r="I1" s="25"/>
      <c r="J1" s="25"/>
      <c r="K1" s="25"/>
      <c r="L1" s="25"/>
      <c r="M1" s="332"/>
      <c r="N1" s="332"/>
      <c r="O1" s="26"/>
    </row>
    <row r="2" spans="1:15" ht="8.25" customHeight="1" x14ac:dyDescent="0.2">
      <c r="A2" s="24"/>
      <c r="B2" s="337"/>
      <c r="C2" s="333"/>
      <c r="D2" s="333"/>
      <c r="E2" s="333"/>
      <c r="F2" s="333"/>
      <c r="G2" s="333"/>
      <c r="H2" s="334"/>
      <c r="I2" s="334"/>
      <c r="J2" s="334"/>
      <c r="K2" s="334"/>
      <c r="L2" s="334"/>
      <c r="M2" s="334"/>
      <c r="N2" s="335"/>
      <c r="O2" s="28"/>
    </row>
    <row r="3" spans="1:15" s="32" customFormat="1" ht="11.25" customHeight="1" x14ac:dyDescent="0.2">
      <c r="A3" s="29"/>
      <c r="B3" s="30"/>
      <c r="C3" s="1369" t="s">
        <v>54</v>
      </c>
      <c r="D3" s="1369"/>
      <c r="E3" s="1369"/>
      <c r="F3" s="1369"/>
      <c r="G3" s="1369"/>
      <c r="H3" s="1369"/>
      <c r="I3" s="1369"/>
      <c r="J3" s="1369"/>
      <c r="K3" s="1369"/>
      <c r="L3" s="1369"/>
      <c r="M3" s="1369"/>
      <c r="N3" s="336"/>
      <c r="O3" s="31"/>
    </row>
    <row r="4" spans="1:15" s="32" customFormat="1" ht="11.25" x14ac:dyDescent="0.2">
      <c r="A4" s="29"/>
      <c r="B4" s="30"/>
      <c r="C4" s="1369"/>
      <c r="D4" s="1369"/>
      <c r="E4" s="1369"/>
      <c r="F4" s="1369"/>
      <c r="G4" s="1369"/>
      <c r="H4" s="1369"/>
      <c r="I4" s="1369"/>
      <c r="J4" s="1369"/>
      <c r="K4" s="1369"/>
      <c r="L4" s="1369"/>
      <c r="M4" s="1369"/>
      <c r="N4" s="336"/>
      <c r="O4" s="31"/>
    </row>
    <row r="5" spans="1:15" s="32" customFormat="1" ht="3" customHeight="1" x14ac:dyDescent="0.2">
      <c r="A5" s="29"/>
      <c r="B5" s="30"/>
      <c r="C5" s="33"/>
      <c r="D5" s="33"/>
      <c r="E5" s="33"/>
      <c r="F5" s="33"/>
      <c r="G5" s="33"/>
      <c r="H5" s="33"/>
      <c r="I5" s="33"/>
      <c r="J5" s="30"/>
      <c r="K5" s="30"/>
      <c r="L5" s="30"/>
      <c r="M5" s="34"/>
      <c r="N5" s="336"/>
      <c r="O5" s="31"/>
    </row>
    <row r="6" spans="1:15" s="32" customFormat="1" ht="18" customHeight="1" x14ac:dyDescent="0.2">
      <c r="A6" s="29"/>
      <c r="B6" s="30"/>
      <c r="C6" s="35"/>
      <c r="D6" s="1362" t="s">
        <v>384</v>
      </c>
      <c r="E6" s="1362"/>
      <c r="F6" s="1362"/>
      <c r="G6" s="1362"/>
      <c r="H6" s="1362"/>
      <c r="I6" s="1362"/>
      <c r="J6" s="1362"/>
      <c r="K6" s="1362"/>
      <c r="L6" s="1362"/>
      <c r="M6" s="1362"/>
      <c r="N6" s="336"/>
      <c r="O6" s="31"/>
    </row>
    <row r="7" spans="1:15" s="32" customFormat="1" ht="3" customHeight="1" x14ac:dyDescent="0.2">
      <c r="A7" s="29"/>
      <c r="B7" s="30"/>
      <c r="C7" s="33"/>
      <c r="D7" s="33"/>
      <c r="E7" s="33"/>
      <c r="F7" s="33"/>
      <c r="G7" s="33"/>
      <c r="H7" s="33"/>
      <c r="I7" s="33"/>
      <c r="J7" s="30"/>
      <c r="K7" s="30"/>
      <c r="L7" s="30"/>
      <c r="M7" s="34"/>
      <c r="N7" s="336"/>
      <c r="O7" s="31"/>
    </row>
    <row r="8" spans="1:15" s="32" customFormat="1" ht="92.25" customHeight="1" x14ac:dyDescent="0.2">
      <c r="A8" s="29"/>
      <c r="B8" s="30"/>
      <c r="C8" s="33"/>
      <c r="D8" s="1363" t="s">
        <v>629</v>
      </c>
      <c r="E8" s="1362"/>
      <c r="F8" s="1362"/>
      <c r="G8" s="1362"/>
      <c r="H8" s="1362"/>
      <c r="I8" s="1362"/>
      <c r="J8" s="1362"/>
      <c r="K8" s="1362"/>
      <c r="L8" s="1362"/>
      <c r="M8" s="1362"/>
      <c r="N8" s="336"/>
      <c r="O8" s="31"/>
    </row>
    <row r="9" spans="1:15" s="32" customFormat="1" ht="3" customHeight="1" x14ac:dyDescent="0.2">
      <c r="A9" s="29"/>
      <c r="B9" s="30"/>
      <c r="C9" s="33"/>
      <c r="D9" s="33"/>
      <c r="E9" s="33"/>
      <c r="F9" s="33"/>
      <c r="G9" s="33"/>
      <c r="H9" s="33"/>
      <c r="I9" s="33"/>
      <c r="J9" s="30"/>
      <c r="K9" s="30"/>
      <c r="L9" s="30"/>
      <c r="M9" s="34"/>
      <c r="N9" s="336"/>
      <c r="O9" s="31"/>
    </row>
    <row r="10" spans="1:15" s="32" customFormat="1" ht="67.5" customHeight="1" x14ac:dyDescent="0.2">
      <c r="A10" s="29"/>
      <c r="B10" s="30"/>
      <c r="C10" s="33"/>
      <c r="D10" s="1370" t="s">
        <v>630</v>
      </c>
      <c r="E10" s="1370"/>
      <c r="F10" s="1370"/>
      <c r="G10" s="1370"/>
      <c r="H10" s="1370"/>
      <c r="I10" s="1370"/>
      <c r="J10" s="1370"/>
      <c r="K10" s="1370"/>
      <c r="L10" s="1370"/>
      <c r="M10" s="1370"/>
      <c r="N10" s="336"/>
      <c r="O10" s="31"/>
    </row>
    <row r="11" spans="1:15" s="32" customFormat="1" ht="3" customHeight="1" x14ac:dyDescent="0.2">
      <c r="A11" s="29"/>
      <c r="B11" s="30"/>
      <c r="C11" s="33"/>
      <c r="D11" s="215"/>
      <c r="E11" s="215"/>
      <c r="F11" s="215"/>
      <c r="G11" s="215"/>
      <c r="H11" s="215"/>
      <c r="I11" s="215"/>
      <c r="J11" s="215"/>
      <c r="K11" s="215"/>
      <c r="L11" s="215"/>
      <c r="M11" s="215"/>
      <c r="N11" s="336"/>
      <c r="O11" s="31"/>
    </row>
    <row r="12" spans="1:15" s="32" customFormat="1" ht="53.25" customHeight="1" x14ac:dyDescent="0.2">
      <c r="A12" s="29"/>
      <c r="B12" s="30"/>
      <c r="C12" s="33"/>
      <c r="D12" s="1362" t="s">
        <v>631</v>
      </c>
      <c r="E12" s="1362"/>
      <c r="F12" s="1362"/>
      <c r="G12" s="1362"/>
      <c r="H12" s="1362"/>
      <c r="I12" s="1362"/>
      <c r="J12" s="1362"/>
      <c r="K12" s="1362"/>
      <c r="L12" s="1362"/>
      <c r="M12" s="1362"/>
      <c r="N12" s="336"/>
      <c r="O12" s="31"/>
    </row>
    <row r="13" spans="1:15" s="32" customFormat="1" ht="3" customHeight="1" x14ac:dyDescent="0.2">
      <c r="A13" s="29"/>
      <c r="B13" s="30"/>
      <c r="C13" s="33"/>
      <c r="D13" s="215"/>
      <c r="E13" s="215"/>
      <c r="F13" s="215"/>
      <c r="G13" s="215"/>
      <c r="H13" s="215"/>
      <c r="I13" s="215"/>
      <c r="J13" s="215"/>
      <c r="K13" s="215"/>
      <c r="L13" s="215"/>
      <c r="M13" s="215"/>
      <c r="N13" s="336"/>
      <c r="O13" s="31"/>
    </row>
    <row r="14" spans="1:15" s="32" customFormat="1" ht="23.25" customHeight="1" x14ac:dyDescent="0.2">
      <c r="A14" s="29"/>
      <c r="B14" s="30"/>
      <c r="C14" s="33"/>
      <c r="D14" s="1362" t="s">
        <v>632</v>
      </c>
      <c r="E14" s="1362"/>
      <c r="F14" s="1362"/>
      <c r="G14" s="1362"/>
      <c r="H14" s="1362"/>
      <c r="I14" s="1362"/>
      <c r="J14" s="1362"/>
      <c r="K14" s="1362"/>
      <c r="L14" s="1362"/>
      <c r="M14" s="1362"/>
      <c r="N14" s="336"/>
      <c r="O14" s="31"/>
    </row>
    <row r="15" spans="1:15" s="32" customFormat="1" ht="3" customHeight="1" x14ac:dyDescent="0.2">
      <c r="A15" s="29"/>
      <c r="B15" s="30"/>
      <c r="C15" s="33"/>
      <c r="D15" s="215"/>
      <c r="E15" s="215"/>
      <c r="F15" s="215"/>
      <c r="G15" s="215"/>
      <c r="H15" s="215"/>
      <c r="I15" s="215"/>
      <c r="J15" s="215"/>
      <c r="K15" s="215"/>
      <c r="L15" s="215"/>
      <c r="M15" s="215"/>
      <c r="N15" s="336"/>
      <c r="O15" s="31"/>
    </row>
    <row r="16" spans="1:15" s="32" customFormat="1" ht="23.25" customHeight="1" x14ac:dyDescent="0.2">
      <c r="A16" s="29"/>
      <c r="B16" s="30"/>
      <c r="C16" s="33"/>
      <c r="D16" s="1362" t="s">
        <v>385</v>
      </c>
      <c r="E16" s="1362"/>
      <c r="F16" s="1362"/>
      <c r="G16" s="1362"/>
      <c r="H16" s="1362"/>
      <c r="I16" s="1362"/>
      <c r="J16" s="1362"/>
      <c r="K16" s="1362"/>
      <c r="L16" s="1362"/>
      <c r="M16" s="1362"/>
      <c r="N16" s="336"/>
      <c r="O16" s="31"/>
    </row>
    <row r="17" spans="1:19" s="32" customFormat="1" ht="3" customHeight="1" x14ac:dyDescent="0.2">
      <c r="A17" s="29"/>
      <c r="B17" s="30"/>
      <c r="C17" s="33"/>
      <c r="D17" s="215"/>
      <c r="E17" s="215"/>
      <c r="F17" s="215"/>
      <c r="G17" s="215"/>
      <c r="H17" s="215"/>
      <c r="I17" s="215"/>
      <c r="J17" s="215"/>
      <c r="K17" s="215"/>
      <c r="L17" s="215"/>
      <c r="M17" s="215"/>
      <c r="N17" s="336"/>
      <c r="O17" s="31"/>
    </row>
    <row r="18" spans="1:19" s="32" customFormat="1" ht="23.25" customHeight="1" x14ac:dyDescent="0.2">
      <c r="A18" s="29"/>
      <c r="B18" s="30"/>
      <c r="C18" s="33"/>
      <c r="D18" s="1363" t="s">
        <v>386</v>
      </c>
      <c r="E18" s="1362"/>
      <c r="F18" s="1362"/>
      <c r="G18" s="1362"/>
      <c r="H18" s="1362"/>
      <c r="I18" s="1362"/>
      <c r="J18" s="1362"/>
      <c r="K18" s="1362"/>
      <c r="L18" s="1362"/>
      <c r="M18" s="1362"/>
      <c r="N18" s="336"/>
      <c r="O18" s="31"/>
    </row>
    <row r="19" spans="1:19" s="32" customFormat="1" ht="3" customHeight="1" x14ac:dyDescent="0.2">
      <c r="A19" s="29"/>
      <c r="B19" s="30"/>
      <c r="C19" s="33"/>
      <c r="D19" s="215"/>
      <c r="E19" s="215"/>
      <c r="F19" s="215"/>
      <c r="G19" s="215"/>
      <c r="H19" s="215"/>
      <c r="I19" s="215"/>
      <c r="J19" s="215"/>
      <c r="K19" s="215"/>
      <c r="L19" s="215"/>
      <c r="M19" s="215"/>
      <c r="N19" s="336"/>
      <c r="O19" s="31"/>
    </row>
    <row r="20" spans="1:19" s="32" customFormat="1" ht="14.25" customHeight="1" x14ac:dyDescent="0.2">
      <c r="A20" s="29"/>
      <c r="B20" s="30"/>
      <c r="C20" s="33"/>
      <c r="D20" s="1362" t="s">
        <v>387</v>
      </c>
      <c r="E20" s="1362"/>
      <c r="F20" s="1362"/>
      <c r="G20" s="1362"/>
      <c r="H20" s="1362"/>
      <c r="I20" s="1362"/>
      <c r="J20" s="1362"/>
      <c r="K20" s="1362"/>
      <c r="L20" s="1362"/>
      <c r="M20" s="1362"/>
      <c r="N20" s="336"/>
      <c r="O20" s="31"/>
    </row>
    <row r="21" spans="1:19" s="32" customFormat="1" ht="3" customHeight="1" x14ac:dyDescent="0.2">
      <c r="A21" s="29"/>
      <c r="B21" s="30"/>
      <c r="C21" s="33"/>
      <c r="D21" s="215"/>
      <c r="E21" s="215"/>
      <c r="F21" s="215"/>
      <c r="G21" s="215"/>
      <c r="H21" s="215"/>
      <c r="I21" s="215"/>
      <c r="J21" s="215"/>
      <c r="K21" s="215"/>
      <c r="L21" s="215"/>
      <c r="M21" s="215"/>
      <c r="N21" s="336"/>
      <c r="O21" s="31"/>
    </row>
    <row r="22" spans="1:19" s="32" customFormat="1" ht="32.25" customHeight="1" x14ac:dyDescent="0.2">
      <c r="A22" s="29"/>
      <c r="B22" s="30"/>
      <c r="C22" s="33"/>
      <c r="D22" s="1362" t="s">
        <v>388</v>
      </c>
      <c r="E22" s="1362"/>
      <c r="F22" s="1362"/>
      <c r="G22" s="1362"/>
      <c r="H22" s="1362"/>
      <c r="I22" s="1362"/>
      <c r="J22" s="1362"/>
      <c r="K22" s="1362"/>
      <c r="L22" s="1362"/>
      <c r="M22" s="1362"/>
      <c r="N22" s="336"/>
      <c r="O22" s="31"/>
    </row>
    <row r="23" spans="1:19" s="32" customFormat="1" ht="3" customHeight="1" x14ac:dyDescent="0.2">
      <c r="A23" s="29"/>
      <c r="B23" s="30"/>
      <c r="C23" s="33"/>
      <c r="D23" s="215"/>
      <c r="E23" s="215"/>
      <c r="F23" s="215"/>
      <c r="G23" s="215"/>
      <c r="H23" s="215"/>
      <c r="I23" s="215"/>
      <c r="J23" s="215"/>
      <c r="K23" s="215"/>
      <c r="L23" s="215"/>
      <c r="M23" s="215"/>
      <c r="N23" s="336"/>
      <c r="O23" s="31"/>
    </row>
    <row r="24" spans="1:19" s="32" customFormat="1" ht="81.75" customHeight="1" x14ac:dyDescent="0.2">
      <c r="A24" s="29"/>
      <c r="B24" s="30"/>
      <c r="C24" s="33"/>
      <c r="D24" s="1362" t="s">
        <v>300</v>
      </c>
      <c r="E24" s="1362"/>
      <c r="F24" s="1362"/>
      <c r="G24" s="1362"/>
      <c r="H24" s="1362"/>
      <c r="I24" s="1362"/>
      <c r="J24" s="1362"/>
      <c r="K24" s="1362"/>
      <c r="L24" s="1362"/>
      <c r="M24" s="1362"/>
      <c r="N24" s="336"/>
      <c r="O24" s="31"/>
    </row>
    <row r="25" spans="1:19" s="32" customFormat="1" ht="3" customHeight="1" x14ac:dyDescent="0.2">
      <c r="A25" s="29"/>
      <c r="B25" s="30"/>
      <c r="C25" s="33"/>
      <c r="D25" s="215"/>
      <c r="E25" s="215"/>
      <c r="F25" s="215"/>
      <c r="G25" s="215"/>
      <c r="H25" s="215"/>
      <c r="I25" s="215"/>
      <c r="J25" s="215"/>
      <c r="K25" s="215"/>
      <c r="L25" s="215"/>
      <c r="M25" s="215"/>
      <c r="N25" s="336"/>
      <c r="O25" s="31"/>
    </row>
    <row r="26" spans="1:19" s="32" customFormat="1" ht="105.75" customHeight="1" x14ac:dyDescent="0.2">
      <c r="A26" s="29"/>
      <c r="B26" s="30"/>
      <c r="C26" s="33"/>
      <c r="D26" s="1361" t="s">
        <v>423</v>
      </c>
      <c r="E26" s="1361"/>
      <c r="F26" s="1361"/>
      <c r="G26" s="1361"/>
      <c r="H26" s="1361"/>
      <c r="I26" s="1361"/>
      <c r="J26" s="1361"/>
      <c r="K26" s="1361"/>
      <c r="L26" s="1361"/>
      <c r="M26" s="1361"/>
      <c r="N26" s="336"/>
      <c r="O26" s="31"/>
    </row>
    <row r="27" spans="1:19" s="32" customFormat="1" ht="3" customHeight="1" x14ac:dyDescent="0.2">
      <c r="A27" s="29"/>
      <c r="B27" s="30"/>
      <c r="C27" s="33"/>
      <c r="D27" s="44"/>
      <c r="E27" s="44"/>
      <c r="F27" s="44"/>
      <c r="G27" s="44"/>
      <c r="H27" s="44"/>
      <c r="I27" s="44"/>
      <c r="J27" s="45"/>
      <c r="K27" s="45"/>
      <c r="L27" s="45"/>
      <c r="M27" s="46"/>
      <c r="N27" s="336"/>
      <c r="O27" s="31"/>
    </row>
    <row r="28" spans="1:19" s="32" customFormat="1" ht="57" customHeight="1" x14ac:dyDescent="0.2">
      <c r="A28" s="29"/>
      <c r="B28" s="30"/>
      <c r="C28" s="35"/>
      <c r="D28" s="1362" t="s">
        <v>53</v>
      </c>
      <c r="E28" s="1364"/>
      <c r="F28" s="1364"/>
      <c r="G28" s="1364"/>
      <c r="H28" s="1364"/>
      <c r="I28" s="1364"/>
      <c r="J28" s="1364"/>
      <c r="K28" s="1364"/>
      <c r="L28" s="1364"/>
      <c r="M28" s="1364"/>
      <c r="N28" s="336"/>
      <c r="O28" s="31"/>
      <c r="S28" s="32" t="s">
        <v>34</v>
      </c>
    </row>
    <row r="29" spans="1:19" s="32" customFormat="1" ht="3" customHeight="1" x14ac:dyDescent="0.2">
      <c r="A29" s="29"/>
      <c r="B29" s="30"/>
      <c r="C29" s="35"/>
      <c r="D29" s="216"/>
      <c r="E29" s="216"/>
      <c r="F29" s="216"/>
      <c r="G29" s="216"/>
      <c r="H29" s="216"/>
      <c r="I29" s="216"/>
      <c r="J29" s="216"/>
      <c r="K29" s="216"/>
      <c r="L29" s="216"/>
      <c r="M29" s="216"/>
      <c r="N29" s="336"/>
      <c r="O29" s="31"/>
    </row>
    <row r="30" spans="1:19" s="32" customFormat="1" ht="34.5" customHeight="1" x14ac:dyDescent="0.2">
      <c r="A30" s="29"/>
      <c r="B30" s="30"/>
      <c r="C30" s="35"/>
      <c r="D30" s="1362" t="s">
        <v>52</v>
      </c>
      <c r="E30" s="1364"/>
      <c r="F30" s="1364"/>
      <c r="G30" s="1364"/>
      <c r="H30" s="1364"/>
      <c r="I30" s="1364"/>
      <c r="J30" s="1364"/>
      <c r="K30" s="1364"/>
      <c r="L30" s="1364"/>
      <c r="M30" s="1364"/>
      <c r="N30" s="336"/>
      <c r="O30" s="31"/>
    </row>
    <row r="31" spans="1:19" s="32" customFormat="1" ht="30.75" customHeight="1" x14ac:dyDescent="0.2">
      <c r="A31" s="29"/>
      <c r="B31" s="30"/>
      <c r="C31" s="37"/>
      <c r="D31" s="72"/>
      <c r="E31" s="72"/>
      <c r="F31" s="72"/>
      <c r="G31" s="72"/>
      <c r="H31" s="72"/>
      <c r="I31" s="72"/>
      <c r="J31" s="72"/>
      <c r="K31" s="72"/>
      <c r="L31" s="72"/>
      <c r="M31" s="72"/>
      <c r="N31" s="336"/>
      <c r="O31" s="31"/>
    </row>
    <row r="32" spans="1:19" s="32" customFormat="1" ht="13.5" customHeight="1" x14ac:dyDescent="0.2">
      <c r="A32" s="29"/>
      <c r="B32" s="30"/>
      <c r="C32" s="37"/>
      <c r="D32" s="324"/>
      <c r="E32" s="324"/>
      <c r="F32" s="324"/>
      <c r="G32" s="325"/>
      <c r="H32" s="326" t="s">
        <v>17</v>
      </c>
      <c r="I32" s="323"/>
      <c r="J32" s="40"/>
      <c r="K32" s="325"/>
      <c r="L32" s="326" t="s">
        <v>24</v>
      </c>
      <c r="M32" s="323"/>
      <c r="N32" s="336"/>
      <c r="O32" s="31"/>
    </row>
    <row r="33" spans="1:16" s="32" customFormat="1" ht="6" customHeight="1" x14ac:dyDescent="0.2">
      <c r="A33" s="29"/>
      <c r="B33" s="30"/>
      <c r="C33" s="37"/>
      <c r="D33" s="327"/>
      <c r="E33" s="38"/>
      <c r="F33" s="38"/>
      <c r="G33" s="40"/>
      <c r="H33" s="39"/>
      <c r="I33" s="40"/>
      <c r="J33" s="40"/>
      <c r="K33" s="329"/>
      <c r="L33" s="330"/>
      <c r="M33" s="40"/>
      <c r="N33" s="336"/>
      <c r="O33" s="31"/>
    </row>
    <row r="34" spans="1:16" s="32" customFormat="1" ht="11.25" x14ac:dyDescent="0.2">
      <c r="A34" s="29"/>
      <c r="B34" s="30"/>
      <c r="C34" s="36"/>
      <c r="D34" s="328" t="s">
        <v>44</v>
      </c>
      <c r="E34" s="38" t="s">
        <v>36</v>
      </c>
      <c r="F34" s="38"/>
      <c r="G34" s="38"/>
      <c r="H34" s="39"/>
      <c r="I34" s="38"/>
      <c r="J34" s="40"/>
      <c r="K34" s="331"/>
      <c r="L34" s="40"/>
      <c r="M34" s="40"/>
      <c r="N34" s="336"/>
      <c r="O34" s="31"/>
    </row>
    <row r="35" spans="1:16" s="32" customFormat="1" ht="11.25" customHeight="1" x14ac:dyDescent="0.2">
      <c r="A35" s="29"/>
      <c r="B35" s="30"/>
      <c r="C35" s="37"/>
      <c r="D35" s="328" t="s">
        <v>3</v>
      </c>
      <c r="E35" s="38" t="s">
        <v>37</v>
      </c>
      <c r="F35" s="38"/>
      <c r="G35" s="40"/>
      <c r="H35" s="39"/>
      <c r="I35" s="40"/>
      <c r="J35" s="40"/>
      <c r="K35" s="331"/>
      <c r="L35" s="1589">
        <f>+capa!D57</f>
        <v>42277</v>
      </c>
      <c r="M35" s="1005"/>
      <c r="N35" s="336"/>
      <c r="O35" s="31"/>
    </row>
    <row r="36" spans="1:16" s="32" customFormat="1" ht="11.25" x14ac:dyDescent="0.2">
      <c r="A36" s="29"/>
      <c r="B36" s="30"/>
      <c r="C36" s="37"/>
      <c r="D36" s="328" t="s">
        <v>40</v>
      </c>
      <c r="E36" s="38" t="s">
        <v>39</v>
      </c>
      <c r="F36" s="38"/>
      <c r="G36" s="40"/>
      <c r="H36" s="39"/>
      <c r="I36" s="40"/>
      <c r="J36" s="40"/>
      <c r="K36" s="991"/>
      <c r="L36" s="992"/>
      <c r="M36" s="992"/>
      <c r="N36" s="336"/>
      <c r="O36" s="31"/>
    </row>
    <row r="37" spans="1:16" s="32" customFormat="1" ht="12.75" customHeight="1" x14ac:dyDescent="0.2">
      <c r="A37" s="29"/>
      <c r="B37" s="30"/>
      <c r="C37" s="36"/>
      <c r="D37" s="328" t="s">
        <v>41</v>
      </c>
      <c r="E37" s="38" t="s">
        <v>20</v>
      </c>
      <c r="F37" s="38"/>
      <c r="G37" s="38"/>
      <c r="H37" s="39"/>
      <c r="I37" s="38"/>
      <c r="J37" s="40"/>
      <c r="K37" s="1365"/>
      <c r="L37" s="1366"/>
      <c r="M37" s="1366"/>
      <c r="N37" s="336"/>
      <c r="O37" s="31"/>
    </row>
    <row r="38" spans="1:16" s="32" customFormat="1" ht="11.25" x14ac:dyDescent="0.2">
      <c r="A38" s="29"/>
      <c r="B38" s="30"/>
      <c r="C38" s="36"/>
      <c r="D38" s="328" t="s">
        <v>15</v>
      </c>
      <c r="E38" s="38" t="s">
        <v>5</v>
      </c>
      <c r="F38" s="38"/>
      <c r="G38" s="38"/>
      <c r="H38" s="39"/>
      <c r="I38" s="38"/>
      <c r="J38" s="40"/>
      <c r="K38" s="1365"/>
      <c r="L38" s="1366"/>
      <c r="M38" s="1366"/>
      <c r="N38" s="336"/>
      <c r="O38" s="31"/>
    </row>
    <row r="39" spans="1:16" s="32" customFormat="1" ht="8.25" customHeight="1" x14ac:dyDescent="0.2">
      <c r="A39" s="29"/>
      <c r="B39" s="30"/>
      <c r="C39" s="30"/>
      <c r="D39" s="30"/>
      <c r="E39" s="30"/>
      <c r="F39" s="30"/>
      <c r="G39" s="30"/>
      <c r="H39" s="30"/>
      <c r="I39" s="30"/>
      <c r="J39" s="30"/>
      <c r="K39" s="25"/>
      <c r="L39" s="30"/>
      <c r="M39" s="30"/>
      <c r="N39" s="336"/>
      <c r="O39" s="31"/>
    </row>
    <row r="40" spans="1:16" ht="13.5" customHeight="1" x14ac:dyDescent="0.2">
      <c r="A40" s="24"/>
      <c r="B40" s="28"/>
      <c r="C40" s="26"/>
      <c r="D40" s="26"/>
      <c r="E40" s="20"/>
      <c r="F40" s="25"/>
      <c r="G40" s="25"/>
      <c r="H40" s="25"/>
      <c r="I40" s="25"/>
      <c r="J40" s="25"/>
      <c r="L40" s="1359">
        <v>42248</v>
      </c>
      <c r="M40" s="1360"/>
      <c r="N40" s="372">
        <v>3</v>
      </c>
      <c r="O40" s="173"/>
      <c r="P40" s="173"/>
    </row>
    <row r="44" spans="1:16" x14ac:dyDescent="0.2">
      <c r="C44" s="818"/>
    </row>
    <row r="47" spans="1:16" ht="8.25" customHeight="1" x14ac:dyDescent="0.2"/>
    <row r="49" spans="13:14" ht="9" customHeight="1" x14ac:dyDescent="0.2">
      <c r="N49" s="32"/>
    </row>
    <row r="50" spans="13:14" ht="8.25" customHeight="1" x14ac:dyDescent="0.2">
      <c r="M50" s="41"/>
      <c r="N50" s="41"/>
    </row>
    <row r="51"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081" customWidth="1"/>
    <col min="2" max="2" width="2.5703125" style="1081" customWidth="1"/>
    <col min="3" max="3" width="1" style="1081" customWidth="1"/>
    <col min="4" max="4" width="21.85546875" style="1081" customWidth="1"/>
    <col min="5" max="5" width="9.28515625" style="1081" customWidth="1"/>
    <col min="6" max="6" width="5.42578125" style="1081" customWidth="1"/>
    <col min="7" max="7" width="9.28515625" style="1081" customWidth="1"/>
    <col min="8" max="8" width="5.42578125" style="1081" customWidth="1"/>
    <col min="9" max="9" width="9.28515625" style="1081" customWidth="1"/>
    <col min="10" max="10" width="5.42578125" style="1081" customWidth="1"/>
    <col min="11" max="11" width="9.28515625" style="1081" customWidth="1"/>
    <col min="12" max="12" width="5.42578125" style="1081" customWidth="1"/>
    <col min="13" max="13" width="9.28515625" style="1081" customWidth="1"/>
    <col min="14" max="14" width="5.42578125" style="1081" customWidth="1"/>
    <col min="15" max="15" width="2.5703125" style="1081" customWidth="1"/>
    <col min="16" max="16" width="1" style="1081" customWidth="1"/>
    <col min="17" max="16384" width="9.140625" style="1081"/>
  </cols>
  <sheetData>
    <row r="1" spans="1:16" ht="13.5" customHeight="1" x14ac:dyDescent="0.2">
      <c r="A1" s="1080"/>
      <c r="B1" s="1256"/>
      <c r="C1" s="1256"/>
      <c r="D1" s="1257"/>
      <c r="E1" s="1256"/>
      <c r="F1" s="1256"/>
      <c r="G1" s="1256"/>
      <c r="H1" s="1256"/>
      <c r="I1" s="1374" t="s">
        <v>404</v>
      </c>
      <c r="J1" s="1374"/>
      <c r="K1" s="1374"/>
      <c r="L1" s="1374"/>
      <c r="M1" s="1374"/>
      <c r="N1" s="1374"/>
      <c r="O1" s="1258"/>
      <c r="P1" s="1082"/>
    </row>
    <row r="2" spans="1:16" ht="6" customHeight="1" x14ac:dyDescent="0.2">
      <c r="A2" s="1082"/>
      <c r="B2" s="1217"/>
      <c r="C2" s="1083"/>
      <c r="D2" s="1083"/>
      <c r="E2" s="1083"/>
      <c r="F2" s="1083"/>
      <c r="G2" s="1083"/>
      <c r="H2" s="1083"/>
      <c r="I2" s="1083"/>
      <c r="J2" s="1083"/>
      <c r="K2" s="1083"/>
      <c r="L2" s="1083"/>
      <c r="M2" s="1083"/>
      <c r="N2" s="1083"/>
      <c r="O2" s="1080"/>
      <c r="P2" s="1082"/>
    </row>
    <row r="3" spans="1:16" ht="13.5" customHeight="1" thickBot="1" x14ac:dyDescent="0.25">
      <c r="A3" s="1082"/>
      <c r="B3" s="1084"/>
      <c r="C3" s="1085"/>
      <c r="D3" s="1080"/>
      <c r="E3" s="1080"/>
      <c r="F3" s="1080"/>
      <c r="G3" s="1086"/>
      <c r="H3" s="1080"/>
      <c r="I3" s="1080"/>
      <c r="J3" s="1080"/>
      <c r="K3" s="1080"/>
      <c r="L3" s="1080"/>
      <c r="M3" s="1375" t="s">
        <v>73</v>
      </c>
      <c r="N3" s="1375"/>
      <c r="O3" s="1080"/>
      <c r="P3" s="1082"/>
    </row>
    <row r="4" spans="1:16" s="1092" customFormat="1" ht="13.5" customHeight="1" thickBot="1" x14ac:dyDescent="0.25">
      <c r="A4" s="1087"/>
      <c r="B4" s="1088"/>
      <c r="C4" s="1089" t="s">
        <v>182</v>
      </c>
      <c r="D4" s="1090"/>
      <c r="E4" s="1090"/>
      <c r="F4" s="1090"/>
      <c r="G4" s="1090"/>
      <c r="H4" s="1090"/>
      <c r="I4" s="1090"/>
      <c r="J4" s="1090"/>
      <c r="K4" s="1090"/>
      <c r="L4" s="1090"/>
      <c r="M4" s="1090"/>
      <c r="N4" s="1091"/>
      <c r="O4" s="1080"/>
      <c r="P4" s="1087"/>
    </row>
    <row r="5" spans="1:16" ht="3.75" customHeight="1" x14ac:dyDescent="0.2">
      <c r="A5" s="1082"/>
      <c r="B5" s="1093"/>
      <c r="C5" s="1376" t="s">
        <v>160</v>
      </c>
      <c r="D5" s="1377"/>
      <c r="E5" s="1094"/>
      <c r="F5" s="1094"/>
      <c r="G5" s="1094"/>
      <c r="H5" s="1094"/>
      <c r="I5" s="1094"/>
      <c r="J5" s="1094"/>
      <c r="K5" s="1085"/>
      <c r="L5" s="1094"/>
      <c r="M5" s="1094"/>
      <c r="N5" s="1094"/>
      <c r="O5" s="1080"/>
      <c r="P5" s="1082"/>
    </row>
    <row r="6" spans="1:16" ht="13.5" customHeight="1" x14ac:dyDescent="0.2">
      <c r="A6" s="1082"/>
      <c r="B6" s="1093"/>
      <c r="C6" s="1377"/>
      <c r="D6" s="1377"/>
      <c r="E6" s="1259" t="s">
        <v>34</v>
      </c>
      <c r="F6" s="1260" t="s">
        <v>34</v>
      </c>
      <c r="G6" s="1259" t="s">
        <v>656</v>
      </c>
      <c r="H6" s="1260" t="s">
        <v>34</v>
      </c>
      <c r="I6" s="1261"/>
      <c r="J6" s="1260" t="s">
        <v>34</v>
      </c>
      <c r="K6" s="1262" t="s">
        <v>34</v>
      </c>
      <c r="L6" s="1263" t="s">
        <v>657</v>
      </c>
      <c r="M6" s="1263" t="s">
        <v>34</v>
      </c>
      <c r="N6" s="1264"/>
      <c r="O6" s="1080"/>
      <c r="P6" s="1082"/>
    </row>
    <row r="7" spans="1:16" x14ac:dyDescent="0.2">
      <c r="A7" s="1082"/>
      <c r="B7" s="1093"/>
      <c r="C7" s="1095"/>
      <c r="D7" s="1095"/>
      <c r="E7" s="1378" t="s">
        <v>694</v>
      </c>
      <c r="F7" s="1378"/>
      <c r="G7" s="1378" t="s">
        <v>695</v>
      </c>
      <c r="H7" s="1378"/>
      <c r="I7" s="1378" t="s">
        <v>696</v>
      </c>
      <c r="J7" s="1378"/>
      <c r="K7" s="1378" t="s">
        <v>697</v>
      </c>
      <c r="L7" s="1378"/>
      <c r="M7" s="1378" t="s">
        <v>694</v>
      </c>
      <c r="N7" s="1378"/>
      <c r="O7" s="1080"/>
      <c r="P7" s="1082"/>
    </row>
    <row r="8" spans="1:16" s="1098" customFormat="1" ht="18" customHeight="1" x14ac:dyDescent="0.2">
      <c r="A8" s="1096"/>
      <c r="B8" s="1097"/>
      <c r="C8" s="1371" t="s">
        <v>2</v>
      </c>
      <c r="D8" s="1371"/>
      <c r="E8" s="1372">
        <v>10393.700000000001</v>
      </c>
      <c r="F8" s="1372"/>
      <c r="G8" s="1372">
        <v>10381.4</v>
      </c>
      <c r="H8" s="1372"/>
      <c r="I8" s="1372">
        <v>10367.799999999999</v>
      </c>
      <c r="J8" s="1372"/>
      <c r="K8" s="1372">
        <v>10354.700000000001</v>
      </c>
      <c r="L8" s="1372"/>
      <c r="M8" s="1373">
        <v>10343.4</v>
      </c>
      <c r="N8" s="1373"/>
      <c r="O8" s="1080"/>
      <c r="P8" s="1096"/>
    </row>
    <row r="9" spans="1:16" ht="14.25" customHeight="1" x14ac:dyDescent="0.2">
      <c r="A9" s="1082"/>
      <c r="B9" s="1084"/>
      <c r="C9" s="790" t="s">
        <v>72</v>
      </c>
      <c r="D9" s="1099"/>
      <c r="E9" s="1379">
        <v>4929.8999999999996</v>
      </c>
      <c r="F9" s="1379"/>
      <c r="G9" s="1379">
        <v>4921</v>
      </c>
      <c r="H9" s="1379"/>
      <c r="I9" s="1379">
        <v>4910.7</v>
      </c>
      <c r="J9" s="1379"/>
      <c r="K9" s="1379">
        <v>4909.8999999999996</v>
      </c>
      <c r="L9" s="1379"/>
      <c r="M9" s="1380">
        <v>4902.2</v>
      </c>
      <c r="N9" s="1380"/>
      <c r="O9" s="1100"/>
      <c r="P9" s="1082"/>
    </row>
    <row r="10" spans="1:16" ht="14.25" customHeight="1" x14ac:dyDescent="0.2">
      <c r="A10" s="1082"/>
      <c r="B10" s="1084"/>
      <c r="C10" s="790" t="s">
        <v>71</v>
      </c>
      <c r="D10" s="1099"/>
      <c r="E10" s="1379">
        <v>5463.9</v>
      </c>
      <c r="F10" s="1379"/>
      <c r="G10" s="1379">
        <v>5460.4</v>
      </c>
      <c r="H10" s="1379"/>
      <c r="I10" s="1379">
        <v>5457.2</v>
      </c>
      <c r="J10" s="1379"/>
      <c r="K10" s="1379">
        <v>5444.8</v>
      </c>
      <c r="L10" s="1379"/>
      <c r="M10" s="1380">
        <v>5441.2</v>
      </c>
      <c r="N10" s="1380"/>
      <c r="O10" s="1100"/>
      <c r="P10" s="1082"/>
    </row>
    <row r="11" spans="1:16" ht="18.75" customHeight="1" x14ac:dyDescent="0.2">
      <c r="A11" s="1082"/>
      <c r="B11" s="1084"/>
      <c r="C11" s="790" t="s">
        <v>181</v>
      </c>
      <c r="D11" s="1101"/>
      <c r="E11" s="1379">
        <v>1507.4</v>
      </c>
      <c r="F11" s="1379"/>
      <c r="G11" s="1379">
        <v>1499.6</v>
      </c>
      <c r="H11" s="1379"/>
      <c r="I11" s="1379">
        <v>1492.9</v>
      </c>
      <c r="J11" s="1379"/>
      <c r="K11" s="1379">
        <v>1484</v>
      </c>
      <c r="L11" s="1379"/>
      <c r="M11" s="1380">
        <v>1475</v>
      </c>
      <c r="N11" s="1380"/>
      <c r="O11" s="1100"/>
      <c r="P11" s="1082"/>
    </row>
    <row r="12" spans="1:16" ht="13.5" customHeight="1" x14ac:dyDescent="0.2">
      <c r="A12" s="1082"/>
      <c r="B12" s="1084"/>
      <c r="C12" s="790" t="s">
        <v>161</v>
      </c>
      <c r="D12" s="1099"/>
      <c r="E12" s="1379">
        <v>1103.5</v>
      </c>
      <c r="F12" s="1379"/>
      <c r="G12" s="1379">
        <v>1101</v>
      </c>
      <c r="H12" s="1379"/>
      <c r="I12" s="1379">
        <v>1098.0999999999999</v>
      </c>
      <c r="J12" s="1379"/>
      <c r="K12" s="1379">
        <v>1103.3</v>
      </c>
      <c r="L12" s="1379"/>
      <c r="M12" s="1380">
        <v>1103.0999999999999</v>
      </c>
      <c r="N12" s="1380"/>
      <c r="O12" s="1100"/>
      <c r="P12" s="1082"/>
    </row>
    <row r="13" spans="1:16" ht="13.5" customHeight="1" x14ac:dyDescent="0.2">
      <c r="A13" s="1082"/>
      <c r="B13" s="1084"/>
      <c r="C13" s="790" t="s">
        <v>162</v>
      </c>
      <c r="D13" s="1099"/>
      <c r="E13" s="1379">
        <v>2845.5</v>
      </c>
      <c r="F13" s="1379"/>
      <c r="G13" s="1379">
        <v>2829</v>
      </c>
      <c r="H13" s="1379"/>
      <c r="I13" s="1379">
        <v>2811.6</v>
      </c>
      <c r="J13" s="1379"/>
      <c r="K13" s="1379">
        <v>2805.3</v>
      </c>
      <c r="L13" s="1379"/>
      <c r="M13" s="1380">
        <v>2791.1</v>
      </c>
      <c r="N13" s="1380"/>
      <c r="O13" s="1100"/>
      <c r="P13" s="1082"/>
    </row>
    <row r="14" spans="1:16" ht="13.5" customHeight="1" x14ac:dyDescent="0.2">
      <c r="A14" s="1082"/>
      <c r="B14" s="1084"/>
      <c r="C14" s="790" t="s">
        <v>163</v>
      </c>
      <c r="D14" s="1099"/>
      <c r="E14" s="1379">
        <v>4937.3999999999996</v>
      </c>
      <c r="F14" s="1379"/>
      <c r="G14" s="1379">
        <v>4951.8</v>
      </c>
      <c r="H14" s="1379"/>
      <c r="I14" s="1379">
        <v>4965.2</v>
      </c>
      <c r="J14" s="1379"/>
      <c r="K14" s="1379">
        <v>4962.2</v>
      </c>
      <c r="L14" s="1379"/>
      <c r="M14" s="1380">
        <v>4974.2</v>
      </c>
      <c r="N14" s="1380"/>
      <c r="O14" s="1100"/>
      <c r="P14" s="1082"/>
    </row>
    <row r="15" spans="1:16" s="1098" customFormat="1" ht="18" customHeight="1" x14ac:dyDescent="0.2">
      <c r="A15" s="1096"/>
      <c r="B15" s="1097"/>
      <c r="C15" s="1371" t="s">
        <v>180</v>
      </c>
      <c r="D15" s="1371"/>
      <c r="E15" s="1372">
        <v>5243.5</v>
      </c>
      <c r="F15" s="1372"/>
      <c r="G15" s="1372">
        <v>5254</v>
      </c>
      <c r="H15" s="1372"/>
      <c r="I15" s="1372">
        <v>5189.8</v>
      </c>
      <c r="J15" s="1372"/>
      <c r="K15" s="1372">
        <v>5190</v>
      </c>
      <c r="L15" s="1372"/>
      <c r="M15" s="1373">
        <v>5201.2</v>
      </c>
      <c r="N15" s="1373"/>
      <c r="O15" s="1102"/>
      <c r="P15" s="1096"/>
    </row>
    <row r="16" spans="1:16" ht="13.5" customHeight="1" x14ac:dyDescent="0.2">
      <c r="A16" s="1082"/>
      <c r="B16" s="1084"/>
      <c r="C16" s="790" t="s">
        <v>72</v>
      </c>
      <c r="D16" s="1099"/>
      <c r="E16" s="1379">
        <v>2695.5</v>
      </c>
      <c r="F16" s="1379"/>
      <c r="G16" s="1379">
        <v>2691.8</v>
      </c>
      <c r="H16" s="1379"/>
      <c r="I16" s="1379">
        <v>2660.4</v>
      </c>
      <c r="J16" s="1379"/>
      <c r="K16" s="1379">
        <v>2647.9</v>
      </c>
      <c r="L16" s="1379"/>
      <c r="M16" s="1380">
        <v>2654.3</v>
      </c>
      <c r="N16" s="1380"/>
      <c r="O16" s="1100"/>
      <c r="P16" s="1082"/>
    </row>
    <row r="17" spans="1:16" ht="13.5" customHeight="1" x14ac:dyDescent="0.2">
      <c r="A17" s="1082"/>
      <c r="B17" s="1084"/>
      <c r="C17" s="790" t="s">
        <v>71</v>
      </c>
      <c r="D17" s="1099"/>
      <c r="E17" s="1379">
        <v>2548</v>
      </c>
      <c r="F17" s="1379"/>
      <c r="G17" s="1379">
        <v>2562.1</v>
      </c>
      <c r="H17" s="1379"/>
      <c r="I17" s="1379">
        <v>2529.5</v>
      </c>
      <c r="J17" s="1379"/>
      <c r="K17" s="1379">
        <v>2542.1</v>
      </c>
      <c r="L17" s="1379"/>
      <c r="M17" s="1380">
        <v>2546.8000000000002</v>
      </c>
      <c r="N17" s="1380"/>
      <c r="O17" s="1100"/>
      <c r="P17" s="1082"/>
    </row>
    <row r="18" spans="1:16" ht="18.75" customHeight="1" x14ac:dyDescent="0.2">
      <c r="A18" s="1082"/>
      <c r="B18" s="1084"/>
      <c r="C18" s="790" t="s">
        <v>161</v>
      </c>
      <c r="D18" s="1099"/>
      <c r="E18" s="1379">
        <v>363.4</v>
      </c>
      <c r="F18" s="1379"/>
      <c r="G18" s="1379">
        <v>401.1</v>
      </c>
      <c r="H18" s="1379"/>
      <c r="I18" s="1379">
        <v>369.5</v>
      </c>
      <c r="J18" s="1379"/>
      <c r="K18" s="1379">
        <v>369</v>
      </c>
      <c r="L18" s="1379"/>
      <c r="M18" s="1380">
        <v>351.2</v>
      </c>
      <c r="N18" s="1380"/>
      <c r="O18" s="1100"/>
      <c r="P18" s="1082"/>
    </row>
    <row r="19" spans="1:16" ht="13.5" customHeight="1" x14ac:dyDescent="0.2">
      <c r="A19" s="1082"/>
      <c r="B19" s="1084"/>
      <c r="C19" s="790" t="s">
        <v>162</v>
      </c>
      <c r="D19" s="1099"/>
      <c r="E19" s="1379">
        <v>2591</v>
      </c>
      <c r="F19" s="1379"/>
      <c r="G19" s="1379">
        <v>2559.4</v>
      </c>
      <c r="H19" s="1379"/>
      <c r="I19" s="1379">
        <v>2551.6999999999998</v>
      </c>
      <c r="J19" s="1379"/>
      <c r="K19" s="1379">
        <v>2547</v>
      </c>
      <c r="L19" s="1379"/>
      <c r="M19" s="1380">
        <v>2534.9</v>
      </c>
      <c r="N19" s="1380"/>
      <c r="O19" s="1100"/>
      <c r="P19" s="1082"/>
    </row>
    <row r="20" spans="1:16" ht="13.5" customHeight="1" x14ac:dyDescent="0.2">
      <c r="A20" s="1082"/>
      <c r="B20" s="1084"/>
      <c r="C20" s="790" t="s">
        <v>163</v>
      </c>
      <c r="D20" s="1099"/>
      <c r="E20" s="1379">
        <v>2289</v>
      </c>
      <c r="F20" s="1379"/>
      <c r="G20" s="1379">
        <v>2293.5</v>
      </c>
      <c r="H20" s="1379"/>
      <c r="I20" s="1379">
        <v>2268.6999999999998</v>
      </c>
      <c r="J20" s="1379"/>
      <c r="K20" s="1379">
        <v>2274.1</v>
      </c>
      <c r="L20" s="1379"/>
      <c r="M20" s="1380">
        <v>2315.1</v>
      </c>
      <c r="N20" s="1380"/>
      <c r="O20" s="1100"/>
      <c r="P20" s="1082"/>
    </row>
    <row r="21" spans="1:16" s="1105" customFormat="1" ht="18" customHeight="1" x14ac:dyDescent="0.2">
      <c r="A21" s="1103"/>
      <c r="B21" s="1218"/>
      <c r="C21" s="1371" t="s">
        <v>633</v>
      </c>
      <c r="D21" s="1371"/>
      <c r="E21" s="1381">
        <v>59</v>
      </c>
      <c r="F21" s="1381"/>
      <c r="G21" s="1381">
        <v>59.2</v>
      </c>
      <c r="H21" s="1381"/>
      <c r="I21" s="1381">
        <v>58.5</v>
      </c>
      <c r="J21" s="1381"/>
      <c r="K21" s="1381">
        <v>58.5</v>
      </c>
      <c r="L21" s="1381"/>
      <c r="M21" s="1382">
        <v>58.6</v>
      </c>
      <c r="N21" s="1382"/>
      <c r="O21" s="1104"/>
      <c r="P21" s="1103"/>
    </row>
    <row r="22" spans="1:16" ht="13.5" customHeight="1" x14ac:dyDescent="0.2">
      <c r="A22" s="1082"/>
      <c r="B22" s="1084"/>
      <c r="C22" s="790" t="s">
        <v>72</v>
      </c>
      <c r="D22" s="1099"/>
      <c r="E22" s="1379">
        <v>64.8</v>
      </c>
      <c r="F22" s="1379"/>
      <c r="G22" s="1379">
        <v>64.8</v>
      </c>
      <c r="H22" s="1379"/>
      <c r="I22" s="1379">
        <v>64.2</v>
      </c>
      <c r="J22" s="1379"/>
      <c r="K22" s="1379">
        <v>63.8</v>
      </c>
      <c r="L22" s="1379"/>
      <c r="M22" s="1380">
        <v>64</v>
      </c>
      <c r="N22" s="1380"/>
      <c r="O22" s="1100"/>
      <c r="P22" s="1082"/>
    </row>
    <row r="23" spans="1:16" ht="13.5" customHeight="1" x14ac:dyDescent="0.2">
      <c r="A23" s="1082"/>
      <c r="B23" s="1084"/>
      <c r="C23" s="790" t="s">
        <v>71</v>
      </c>
      <c r="D23" s="1099"/>
      <c r="E23" s="1379">
        <v>53.9</v>
      </c>
      <c r="F23" s="1379"/>
      <c r="G23" s="1379">
        <v>54.2</v>
      </c>
      <c r="H23" s="1379"/>
      <c r="I23" s="1379">
        <v>53.5</v>
      </c>
      <c r="J23" s="1379"/>
      <c r="K23" s="1379">
        <v>53.8</v>
      </c>
      <c r="L23" s="1379"/>
      <c r="M23" s="1380">
        <v>53.9</v>
      </c>
      <c r="N23" s="1380"/>
      <c r="O23" s="1100"/>
      <c r="P23" s="1082"/>
    </row>
    <row r="24" spans="1:16" ht="18.75" customHeight="1" x14ac:dyDescent="0.2">
      <c r="A24" s="1082"/>
      <c r="B24" s="1084"/>
      <c r="C24" s="790" t="s">
        <v>176</v>
      </c>
      <c r="D24" s="1099"/>
      <c r="E24" s="1379">
        <v>73.3</v>
      </c>
      <c r="F24" s="1379"/>
      <c r="G24" s="1379">
        <v>73.5</v>
      </c>
      <c r="H24" s="1379"/>
      <c r="I24" s="1379">
        <v>73.2</v>
      </c>
      <c r="J24" s="1379"/>
      <c r="K24" s="1379">
        <v>73.2</v>
      </c>
      <c r="L24" s="1379"/>
      <c r="M24" s="1380">
        <v>73.3</v>
      </c>
      <c r="N24" s="1380"/>
      <c r="O24" s="1100"/>
      <c r="P24" s="1082"/>
    </row>
    <row r="25" spans="1:16" ht="13.5" customHeight="1" x14ac:dyDescent="0.2">
      <c r="A25" s="1082"/>
      <c r="B25" s="1084"/>
      <c r="C25" s="790" t="s">
        <v>161</v>
      </c>
      <c r="D25" s="1099"/>
      <c r="E25" s="1379">
        <v>32.9</v>
      </c>
      <c r="F25" s="1379"/>
      <c r="G25" s="1379">
        <v>36.4</v>
      </c>
      <c r="H25" s="1379"/>
      <c r="I25" s="1379">
        <v>33.6</v>
      </c>
      <c r="J25" s="1379"/>
      <c r="K25" s="1379">
        <v>33.4</v>
      </c>
      <c r="L25" s="1379"/>
      <c r="M25" s="1380">
        <v>31.8</v>
      </c>
      <c r="N25" s="1380"/>
      <c r="O25" s="1100"/>
      <c r="P25" s="1082"/>
    </row>
    <row r="26" spans="1:16" ht="13.5" customHeight="1" x14ac:dyDescent="0.2">
      <c r="A26" s="1082"/>
      <c r="B26" s="1084"/>
      <c r="C26" s="790" t="s">
        <v>162</v>
      </c>
      <c r="D26" s="1080"/>
      <c r="E26" s="1383">
        <v>91.1</v>
      </c>
      <c r="F26" s="1383"/>
      <c r="G26" s="1383">
        <v>90.5</v>
      </c>
      <c r="H26" s="1383"/>
      <c r="I26" s="1383">
        <v>90.8</v>
      </c>
      <c r="J26" s="1383"/>
      <c r="K26" s="1379">
        <v>90.8</v>
      </c>
      <c r="L26" s="1379"/>
      <c r="M26" s="1384">
        <v>90.8</v>
      </c>
      <c r="N26" s="1384"/>
      <c r="O26" s="1100"/>
      <c r="P26" s="1082"/>
    </row>
    <row r="27" spans="1:16" ht="13.5" customHeight="1" x14ac:dyDescent="0.2">
      <c r="A27" s="1082"/>
      <c r="B27" s="1084"/>
      <c r="C27" s="790" t="s">
        <v>163</v>
      </c>
      <c r="D27" s="1080"/>
      <c r="E27" s="1383">
        <v>46.4</v>
      </c>
      <c r="F27" s="1383"/>
      <c r="G27" s="1383">
        <v>46.3</v>
      </c>
      <c r="H27" s="1383"/>
      <c r="I27" s="1383">
        <v>45.7</v>
      </c>
      <c r="J27" s="1383"/>
      <c r="K27" s="1379">
        <v>45.8</v>
      </c>
      <c r="L27" s="1379"/>
      <c r="M27" s="1384">
        <v>46.5</v>
      </c>
      <c r="N27" s="1384"/>
      <c r="O27" s="1100"/>
      <c r="P27" s="1082"/>
    </row>
    <row r="28" spans="1:16" ht="13.5" customHeight="1" x14ac:dyDescent="0.2">
      <c r="A28" s="1082"/>
      <c r="B28" s="1084"/>
      <c r="C28" s="791" t="s">
        <v>179</v>
      </c>
      <c r="D28" s="1080"/>
      <c r="E28" s="792"/>
      <c r="F28" s="792"/>
      <c r="G28" s="792"/>
      <c r="H28" s="792"/>
      <c r="I28" s="792"/>
      <c r="J28" s="792"/>
      <c r="K28" s="792"/>
      <c r="L28" s="792"/>
      <c r="M28" s="792"/>
      <c r="N28" s="792"/>
      <c r="O28" s="1100"/>
      <c r="P28" s="1082"/>
    </row>
    <row r="29" spans="1:16" ht="15.75" customHeight="1" thickBot="1" x14ac:dyDescent="0.25">
      <c r="A29" s="1082"/>
      <c r="B29" s="1084"/>
      <c r="C29" s="1106"/>
      <c r="D29" s="1100"/>
      <c r="E29" s="1100"/>
      <c r="F29" s="1100"/>
      <c r="G29" s="1100"/>
      <c r="H29" s="1100"/>
      <c r="I29" s="1100"/>
      <c r="J29" s="1100"/>
      <c r="K29" s="1100"/>
      <c r="L29" s="1100"/>
      <c r="M29" s="1375"/>
      <c r="N29" s="1375"/>
      <c r="O29" s="1100"/>
      <c r="P29" s="1082"/>
    </row>
    <row r="30" spans="1:16" s="1092" customFormat="1" ht="13.5" customHeight="1" thickBot="1" x14ac:dyDescent="0.25">
      <c r="A30" s="1087"/>
      <c r="B30" s="1088"/>
      <c r="C30" s="1089" t="s">
        <v>634</v>
      </c>
      <c r="D30" s="1090"/>
      <c r="E30" s="1090"/>
      <c r="F30" s="1090"/>
      <c r="G30" s="1090"/>
      <c r="H30" s="1090"/>
      <c r="I30" s="1090"/>
      <c r="J30" s="1090"/>
      <c r="K30" s="1090"/>
      <c r="L30" s="1090"/>
      <c r="M30" s="1090"/>
      <c r="N30" s="1091"/>
      <c r="O30" s="1100"/>
      <c r="P30" s="1087"/>
    </row>
    <row r="31" spans="1:16" s="1092" customFormat="1" ht="3.75" customHeight="1" x14ac:dyDescent="0.2">
      <c r="A31" s="1087"/>
      <c r="B31" s="1088"/>
      <c r="C31" s="1386" t="s">
        <v>164</v>
      </c>
      <c r="D31" s="1386"/>
      <c r="E31" s="1265"/>
      <c r="F31" s="1265"/>
      <c r="G31" s="1265"/>
      <c r="H31" s="1265"/>
      <c r="I31" s="1265"/>
      <c r="J31" s="1265"/>
      <c r="K31" s="1265"/>
      <c r="L31" s="1265"/>
      <c r="M31" s="1265"/>
      <c r="N31" s="1265"/>
      <c r="O31" s="1100"/>
      <c r="P31" s="1087"/>
    </row>
    <row r="32" spans="1:16" ht="13.5" customHeight="1" x14ac:dyDescent="0.2">
      <c r="A32" s="1082"/>
      <c r="B32" s="1084"/>
      <c r="C32" s="1386"/>
      <c r="D32" s="1386"/>
      <c r="E32" s="1259" t="s">
        <v>34</v>
      </c>
      <c r="F32" s="1260" t="s">
        <v>34</v>
      </c>
      <c r="G32" s="1259" t="s">
        <v>656</v>
      </c>
      <c r="H32" s="1260" t="s">
        <v>34</v>
      </c>
      <c r="I32" s="1261"/>
      <c r="J32" s="1260" t="s">
        <v>34</v>
      </c>
      <c r="K32" s="1262" t="s">
        <v>34</v>
      </c>
      <c r="L32" s="1263" t="s">
        <v>657</v>
      </c>
      <c r="M32" s="1263" t="s">
        <v>34</v>
      </c>
      <c r="N32" s="1264"/>
      <c r="O32" s="1100"/>
      <c r="P32" s="1082"/>
    </row>
    <row r="33" spans="1:16" x14ac:dyDescent="0.2">
      <c r="A33" s="1082"/>
      <c r="B33" s="1084"/>
      <c r="C33" s="1095"/>
      <c r="D33" s="1095"/>
      <c r="E33" s="1378" t="str">
        <f>+E7</f>
        <v>2.º trimestre</v>
      </c>
      <c r="F33" s="1378"/>
      <c r="G33" s="1378" t="str">
        <f>+G7</f>
        <v>3.º trimestre</v>
      </c>
      <c r="H33" s="1378"/>
      <c r="I33" s="1378" t="str">
        <f>+I7</f>
        <v>4.º trimestre</v>
      </c>
      <c r="J33" s="1378"/>
      <c r="K33" s="1378" t="str">
        <f>+K7</f>
        <v>1.º trimestre</v>
      </c>
      <c r="L33" s="1378"/>
      <c r="M33" s="1378" t="str">
        <f>+M7</f>
        <v>2.º trimestre</v>
      </c>
      <c r="N33" s="1378"/>
      <c r="O33" s="1100"/>
      <c r="P33" s="1082"/>
    </row>
    <row r="34" spans="1:16" x14ac:dyDescent="0.2">
      <c r="A34" s="1082"/>
      <c r="B34" s="1084"/>
      <c r="C34" s="1095"/>
      <c r="D34" s="1095"/>
      <c r="E34" s="804" t="s">
        <v>165</v>
      </c>
      <c r="F34" s="804" t="s">
        <v>107</v>
      </c>
      <c r="G34" s="804" t="s">
        <v>165</v>
      </c>
      <c r="H34" s="804" t="s">
        <v>107</v>
      </c>
      <c r="I34" s="805" t="s">
        <v>165</v>
      </c>
      <c r="J34" s="805" t="s">
        <v>107</v>
      </c>
      <c r="K34" s="805" t="s">
        <v>165</v>
      </c>
      <c r="L34" s="805" t="s">
        <v>107</v>
      </c>
      <c r="M34" s="805" t="s">
        <v>165</v>
      </c>
      <c r="N34" s="805" t="s">
        <v>107</v>
      </c>
      <c r="O34" s="1100"/>
      <c r="P34" s="1082"/>
    </row>
    <row r="35" spans="1:16" ht="15" customHeight="1" x14ac:dyDescent="0.2">
      <c r="A35" s="1082"/>
      <c r="B35" s="1084"/>
      <c r="C35" s="1371" t="s">
        <v>2</v>
      </c>
      <c r="D35" s="1371"/>
      <c r="E35" s="1266">
        <v>10393.700000000001</v>
      </c>
      <c r="F35" s="1266">
        <f>+E35/E35*100</f>
        <v>100</v>
      </c>
      <c r="G35" s="1267">
        <v>10381.4</v>
      </c>
      <c r="H35" s="1266">
        <f>+G35/G35*100</f>
        <v>100</v>
      </c>
      <c r="I35" s="1267">
        <v>10367.799999999999</v>
      </c>
      <c r="J35" s="1266">
        <f>+I35/I35*100</f>
        <v>100</v>
      </c>
      <c r="K35" s="1267">
        <v>10354.700000000001</v>
      </c>
      <c r="L35" s="1266">
        <f>+K35/K35*100</f>
        <v>100</v>
      </c>
      <c r="M35" s="1267">
        <v>10343.4</v>
      </c>
      <c r="N35" s="1267">
        <f>+M35/M35*100</f>
        <v>100</v>
      </c>
      <c r="O35" s="1100"/>
      <c r="P35" s="1082"/>
    </row>
    <row r="36" spans="1:16" ht="13.5" customHeight="1" x14ac:dyDescent="0.2">
      <c r="A36" s="1082"/>
      <c r="B36" s="1084"/>
      <c r="C36" s="793"/>
      <c r="D36" s="793" t="s">
        <v>181</v>
      </c>
      <c r="E36" s="1268">
        <v>1507.4</v>
      </c>
      <c r="F36" s="1268">
        <f>+E36/E$35*100</f>
        <v>14.503016250228503</v>
      </c>
      <c r="G36" s="1269">
        <v>1499.6</v>
      </c>
      <c r="H36" s="1268">
        <f>+G36/G$35*100</f>
        <v>14.445065212784403</v>
      </c>
      <c r="I36" s="1269">
        <v>1492.9</v>
      </c>
      <c r="J36" s="1268">
        <f>+I36/I$35*100</f>
        <v>14.3993904203399</v>
      </c>
      <c r="K36" s="1269">
        <v>1484</v>
      </c>
      <c r="L36" s="1268">
        <f>+K36/K$35*100</f>
        <v>14.331656156141653</v>
      </c>
      <c r="M36" s="1269">
        <v>1475</v>
      </c>
      <c r="N36" s="1269">
        <f>+M36/M$35*100</f>
        <v>14.26030125490651</v>
      </c>
      <c r="O36" s="1100"/>
      <c r="P36" s="1082"/>
    </row>
    <row r="37" spans="1:16" ht="13.5" customHeight="1" x14ac:dyDescent="0.2">
      <c r="A37" s="1082"/>
      <c r="B37" s="1084"/>
      <c r="C37" s="793"/>
      <c r="D37" s="793" t="s">
        <v>635</v>
      </c>
      <c r="E37" s="1268">
        <v>2082.9</v>
      </c>
      <c r="F37" s="1268">
        <f>+E37/E$35*100</f>
        <v>20.04002424545638</v>
      </c>
      <c r="G37" s="1269">
        <v>2094.5</v>
      </c>
      <c r="H37" s="1268">
        <f>+G37/G$35*100</f>
        <v>20.175506193769628</v>
      </c>
      <c r="I37" s="1269">
        <v>2105.4</v>
      </c>
      <c r="J37" s="1268">
        <f>+I37/I$35*100</f>
        <v>20.307104689519477</v>
      </c>
      <c r="K37" s="1269">
        <v>2107.6</v>
      </c>
      <c r="L37" s="1268">
        <f>+K37/K$35*100</f>
        <v>20.354042125797946</v>
      </c>
      <c r="M37" s="1269">
        <v>2117.1</v>
      </c>
      <c r="N37" s="1269">
        <f>+M37/M$35*100</f>
        <v>20.468124601194965</v>
      </c>
      <c r="O37" s="1100"/>
      <c r="P37" s="1082"/>
    </row>
    <row r="38" spans="1:16" s="876" customFormat="1" ht="15" customHeight="1" x14ac:dyDescent="0.2">
      <c r="A38" s="1111"/>
      <c r="B38" s="1112"/>
      <c r="C38" s="793" t="s">
        <v>192</v>
      </c>
      <c r="D38" s="793"/>
      <c r="E38" s="1268">
        <v>3630.8</v>
      </c>
      <c r="F38" s="1268">
        <f>+E38/E$35*100</f>
        <v>34.932699616113602</v>
      </c>
      <c r="G38" s="1269">
        <v>3626.1</v>
      </c>
      <c r="H38" s="1268">
        <f>+G38/G$35*100</f>
        <v>34.928814996050626</v>
      </c>
      <c r="I38" s="1269">
        <v>3620.5</v>
      </c>
      <c r="J38" s="1268">
        <f>+I38/I$35*100</f>
        <v>34.9206196107178</v>
      </c>
      <c r="K38" s="1269">
        <v>3616.4</v>
      </c>
      <c r="L38" s="1268">
        <f>+K38/K$35*100</f>
        <v>34.925203047891294</v>
      </c>
      <c r="M38" s="1269">
        <v>3612.1</v>
      </c>
      <c r="N38" s="1269">
        <f>+M38/M$35*100</f>
        <v>34.921785873117159</v>
      </c>
      <c r="O38" s="1108"/>
      <c r="P38" s="1111"/>
    </row>
    <row r="39" spans="1:16" ht="13.5" customHeight="1" x14ac:dyDescent="0.2">
      <c r="A39" s="1082"/>
      <c r="B39" s="1084"/>
      <c r="C39" s="793"/>
      <c r="D39" s="794" t="s">
        <v>181</v>
      </c>
      <c r="E39" s="1270">
        <v>513.79999999999995</v>
      </c>
      <c r="F39" s="1270">
        <f>+E39/E38*100</f>
        <v>14.151151261429987</v>
      </c>
      <c r="G39" s="1271">
        <v>510</v>
      </c>
      <c r="H39" s="1270">
        <f>+G39/G38*100</f>
        <v>14.064697609001406</v>
      </c>
      <c r="I39" s="1271">
        <v>506.5</v>
      </c>
      <c r="J39" s="1270">
        <f>+I39/I38*100</f>
        <v>13.989780417069467</v>
      </c>
      <c r="K39" s="1271">
        <v>501.9</v>
      </c>
      <c r="L39" s="1270">
        <f>+K39/K38*100</f>
        <v>13.878442650149319</v>
      </c>
      <c r="M39" s="1271">
        <v>497.6</v>
      </c>
      <c r="N39" s="1271">
        <f>+M39/M38*100</f>
        <v>13.775919825032531</v>
      </c>
      <c r="O39" s="1100"/>
      <c r="P39" s="1082"/>
    </row>
    <row r="40" spans="1:16" ht="13.5" customHeight="1" x14ac:dyDescent="0.2">
      <c r="A40" s="1082"/>
      <c r="B40" s="1084"/>
      <c r="C40" s="793"/>
      <c r="D40" s="794" t="s">
        <v>635</v>
      </c>
      <c r="E40" s="1270">
        <v>658.1</v>
      </c>
      <c r="F40" s="1270">
        <f>+E40/E38*100</f>
        <v>18.125481987440782</v>
      </c>
      <c r="G40" s="1271">
        <v>662.9</v>
      </c>
      <c r="H40" s="1270">
        <f>+G40/G38*100</f>
        <v>18.281349107856926</v>
      </c>
      <c r="I40" s="1271">
        <v>667.2</v>
      </c>
      <c r="J40" s="1270">
        <f>+I40/I38*100</f>
        <v>18.428393868250243</v>
      </c>
      <c r="K40" s="1271">
        <v>669</v>
      </c>
      <c r="L40" s="1270">
        <f>+K40/K38*100</f>
        <v>18.499059838513439</v>
      </c>
      <c r="M40" s="1271">
        <v>673.2</v>
      </c>
      <c r="N40" s="1271">
        <f>+M40/M38*100</f>
        <v>18.637357769718449</v>
      </c>
      <c r="O40" s="1100"/>
      <c r="P40" s="1082"/>
    </row>
    <row r="41" spans="1:16" s="876" customFormat="1" ht="15" customHeight="1" x14ac:dyDescent="0.2">
      <c r="A41" s="1111"/>
      <c r="B41" s="1112"/>
      <c r="C41" s="793" t="s">
        <v>193</v>
      </c>
      <c r="D41" s="793"/>
      <c r="E41" s="1268">
        <v>2271.9</v>
      </c>
      <c r="F41" s="1268">
        <f>+E41/E$35*100</f>
        <v>21.858433474123746</v>
      </c>
      <c r="G41" s="1269">
        <v>2268.1999999999998</v>
      </c>
      <c r="H41" s="1268">
        <f>+G41/G$35*100</f>
        <v>21.848690928005858</v>
      </c>
      <c r="I41" s="1269">
        <v>2264.1999999999998</v>
      </c>
      <c r="J41" s="1268">
        <f>+I41/I$35*100</f>
        <v>21.838770038002274</v>
      </c>
      <c r="K41" s="1269">
        <v>2259.1</v>
      </c>
      <c r="L41" s="1268">
        <f>+K41/K$35*100</f>
        <v>21.817145837156072</v>
      </c>
      <c r="M41" s="1269">
        <v>2255.3000000000002</v>
      </c>
      <c r="N41" s="1269">
        <f>+M41/M$35*100</f>
        <v>21.804242318773326</v>
      </c>
      <c r="O41" s="1108"/>
      <c r="P41" s="1111"/>
    </row>
    <row r="42" spans="1:16" ht="13.5" customHeight="1" x14ac:dyDescent="0.2">
      <c r="A42" s="1082"/>
      <c r="B42" s="1084"/>
      <c r="C42" s="793"/>
      <c r="D42" s="794" t="s">
        <v>181</v>
      </c>
      <c r="E42" s="1270">
        <v>299.5</v>
      </c>
      <c r="F42" s="1270">
        <f>+E42/E41*100</f>
        <v>13.182798538668075</v>
      </c>
      <c r="G42" s="1271">
        <v>297.5</v>
      </c>
      <c r="H42" s="1270">
        <f>+G42/G41*100</f>
        <v>13.116127325632663</v>
      </c>
      <c r="I42" s="1271">
        <v>295.7</v>
      </c>
      <c r="J42" s="1270">
        <f>+I42/I41*100</f>
        <v>13.059800370991962</v>
      </c>
      <c r="K42" s="1271">
        <v>293</v>
      </c>
      <c r="L42" s="1270">
        <f>+K42/K41*100</f>
        <v>12.969766721260678</v>
      </c>
      <c r="M42" s="1271">
        <v>290.60000000000002</v>
      </c>
      <c r="N42" s="1271">
        <f>+M42/M41*100</f>
        <v>12.885203742295925</v>
      </c>
      <c r="O42" s="1100"/>
      <c r="P42" s="1082"/>
    </row>
    <row r="43" spans="1:16" ht="13.5" customHeight="1" x14ac:dyDescent="0.2">
      <c r="A43" s="1082"/>
      <c r="B43" s="1084"/>
      <c r="C43" s="793"/>
      <c r="D43" s="794" t="s">
        <v>635</v>
      </c>
      <c r="E43" s="1270">
        <v>517.6</v>
      </c>
      <c r="F43" s="1270">
        <f>+E43/E41*100</f>
        <v>22.782692900215679</v>
      </c>
      <c r="G43" s="1271">
        <v>519.5</v>
      </c>
      <c r="H43" s="1270">
        <f>+G43/G41*100</f>
        <v>22.903624019045939</v>
      </c>
      <c r="I43" s="1271">
        <v>521.20000000000005</v>
      </c>
      <c r="J43" s="1270">
        <f>+I43/I41*100</f>
        <v>23.019167918028447</v>
      </c>
      <c r="K43" s="1271">
        <v>521.1</v>
      </c>
      <c r="L43" s="1270">
        <f>+K43/K41*100</f>
        <v>23.066707981054403</v>
      </c>
      <c r="M43" s="1271">
        <v>522.29999999999995</v>
      </c>
      <c r="N43" s="1271">
        <f>+M43/M41*100</f>
        <v>23.158781536824367</v>
      </c>
      <c r="O43" s="1100"/>
      <c r="P43" s="1082"/>
    </row>
    <row r="44" spans="1:16" s="876" customFormat="1" ht="15" customHeight="1" x14ac:dyDescent="0.2">
      <c r="A44" s="1111"/>
      <c r="B44" s="1112"/>
      <c r="C44" s="793" t="s">
        <v>59</v>
      </c>
      <c r="D44" s="793"/>
      <c r="E44" s="1268">
        <v>2801.6</v>
      </c>
      <c r="F44" s="1268">
        <f>+E44/E$35*100</f>
        <v>26.954789920817419</v>
      </c>
      <c r="G44" s="1269">
        <v>2799.5</v>
      </c>
      <c r="H44" s="1268">
        <f>+G44/G$35*100</f>
        <v>26.966497774866589</v>
      </c>
      <c r="I44" s="1269">
        <v>2797.4</v>
      </c>
      <c r="J44" s="1268">
        <f>+I44/I$35*100</f>
        <v>26.981616157719095</v>
      </c>
      <c r="K44" s="1269">
        <v>2800.7</v>
      </c>
      <c r="L44" s="1268">
        <f>+K44/K$35*100</f>
        <v>27.047620887133377</v>
      </c>
      <c r="M44" s="1269">
        <v>2800.5</v>
      </c>
      <c r="N44" s="1269">
        <f>+M44/M$35*100</f>
        <v>27.075236382620805</v>
      </c>
      <c r="O44" s="1108"/>
      <c r="P44" s="1111"/>
    </row>
    <row r="45" spans="1:16" ht="13.5" customHeight="1" x14ac:dyDescent="0.2">
      <c r="A45" s="1082"/>
      <c r="B45" s="1084"/>
      <c r="C45" s="793"/>
      <c r="D45" s="794" t="s">
        <v>181</v>
      </c>
      <c r="E45" s="1270">
        <v>445.9</v>
      </c>
      <c r="F45" s="1270">
        <f>+E45/E44*100</f>
        <v>15.915905197030266</v>
      </c>
      <c r="G45" s="1271">
        <v>445.3</v>
      </c>
      <c r="H45" s="1270">
        <f>+G45/G44*100</f>
        <v>15.906411859260583</v>
      </c>
      <c r="I45" s="1271">
        <v>445.1</v>
      </c>
      <c r="J45" s="1270">
        <f>+I45/I44*100</f>
        <v>15.91120326017016</v>
      </c>
      <c r="K45" s="1271">
        <v>445.9</v>
      </c>
      <c r="L45" s="1270">
        <f>+K45/K44*100</f>
        <v>15.921019745063733</v>
      </c>
      <c r="M45" s="1271">
        <v>445.4</v>
      </c>
      <c r="N45" s="1271">
        <f>+M45/M44*100</f>
        <v>15.90430280307088</v>
      </c>
      <c r="O45" s="1100"/>
      <c r="P45" s="1082"/>
    </row>
    <row r="46" spans="1:16" ht="13.5" customHeight="1" x14ac:dyDescent="0.2">
      <c r="A46" s="1082"/>
      <c r="B46" s="1084"/>
      <c r="C46" s="793"/>
      <c r="D46" s="794" t="s">
        <v>635</v>
      </c>
      <c r="E46" s="1270">
        <v>566.6</v>
      </c>
      <c r="F46" s="1270">
        <f>+E46/E44*100</f>
        <v>20.224157624214737</v>
      </c>
      <c r="G46" s="1271">
        <v>570.70000000000005</v>
      </c>
      <c r="H46" s="1270">
        <f>+G46/G44*100</f>
        <v>20.385783175567067</v>
      </c>
      <c r="I46" s="1271">
        <v>574.6</v>
      </c>
      <c r="J46" s="1270">
        <f>+I46/I44*100</f>
        <v>20.54050189461643</v>
      </c>
      <c r="K46" s="1271">
        <v>575.4</v>
      </c>
      <c r="L46" s="1270">
        <f>+K46/K44*100</f>
        <v>20.544863784053987</v>
      </c>
      <c r="M46" s="1271">
        <v>578.9</v>
      </c>
      <c r="N46" s="1271">
        <f>+M46/M44*100</f>
        <v>20.671308694875915</v>
      </c>
      <c r="O46" s="1100"/>
      <c r="P46" s="1082"/>
    </row>
    <row r="47" spans="1:16" s="876" customFormat="1" ht="15" customHeight="1" x14ac:dyDescent="0.2">
      <c r="A47" s="1111"/>
      <c r="B47" s="1112"/>
      <c r="C47" s="793" t="s">
        <v>195</v>
      </c>
      <c r="D47" s="793"/>
      <c r="E47" s="1268">
        <v>739.7</v>
      </c>
      <c r="F47" s="1268">
        <f>+E47/E$35*100</f>
        <v>7.1168111452129663</v>
      </c>
      <c r="G47" s="1269">
        <v>738.4</v>
      </c>
      <c r="H47" s="1268">
        <f>+G47/G$35*100</f>
        <v>7.1127208276340381</v>
      </c>
      <c r="I47" s="1269">
        <v>737.2</v>
      </c>
      <c r="J47" s="1268">
        <f>+I47/I$35*100</f>
        <v>7.1104766681456057</v>
      </c>
      <c r="K47" s="1269">
        <v>731.3</v>
      </c>
      <c r="L47" s="1268">
        <f>+K47/K$35*100</f>
        <v>7.0624933605029598</v>
      </c>
      <c r="M47" s="1269">
        <v>728.8</v>
      </c>
      <c r="N47" s="1269">
        <f>+M47/M$35*100</f>
        <v>7.0460390200514338</v>
      </c>
      <c r="O47" s="1108"/>
      <c r="P47" s="1111"/>
    </row>
    <row r="48" spans="1:16" ht="13.5" customHeight="1" x14ac:dyDescent="0.2">
      <c r="A48" s="1082"/>
      <c r="B48" s="1084"/>
      <c r="C48" s="793"/>
      <c r="D48" s="794" t="s">
        <v>181</v>
      </c>
      <c r="E48" s="1270">
        <v>98.2</v>
      </c>
      <c r="F48" s="1270">
        <f>+E48/E47*100</f>
        <v>13.275652291469514</v>
      </c>
      <c r="G48" s="1271">
        <v>97.7</v>
      </c>
      <c r="H48" s="1270">
        <f>+G48/G47*100</f>
        <v>13.231310942578551</v>
      </c>
      <c r="I48" s="1271">
        <v>97.3</v>
      </c>
      <c r="J48" s="1270">
        <f>+I48/I47*100</f>
        <v>13.19858925664677</v>
      </c>
      <c r="K48" s="1271">
        <v>95.7</v>
      </c>
      <c r="L48" s="1270">
        <f>+K48/K47*100</f>
        <v>13.086284698482157</v>
      </c>
      <c r="M48" s="1271">
        <v>94.9</v>
      </c>
      <c r="N48" s="1271">
        <f>+M48/M47*100</f>
        <v>13.02140504939627</v>
      </c>
      <c r="O48" s="1100"/>
      <c r="P48" s="1082"/>
    </row>
    <row r="49" spans="1:16" ht="13.5" customHeight="1" x14ac:dyDescent="0.2">
      <c r="A49" s="1082"/>
      <c r="B49" s="1084"/>
      <c r="C49" s="793"/>
      <c r="D49" s="794" t="s">
        <v>635</v>
      </c>
      <c r="E49" s="1270">
        <v>178.9</v>
      </c>
      <c r="F49" s="1270">
        <f>+E49/E47*100</f>
        <v>24.185480600243341</v>
      </c>
      <c r="G49" s="1271">
        <v>179.2</v>
      </c>
      <c r="H49" s="1270">
        <f>+G49/G47*100</f>
        <v>24.268689057421451</v>
      </c>
      <c r="I49" s="1271">
        <v>179.4</v>
      </c>
      <c r="J49" s="1270">
        <f>+I49/I47*100</f>
        <v>24.33532284319045</v>
      </c>
      <c r="K49" s="1271">
        <v>179</v>
      </c>
      <c r="L49" s="1270">
        <f>+K49/K47*100</f>
        <v>24.476958840421169</v>
      </c>
      <c r="M49" s="1271">
        <v>178.9</v>
      </c>
      <c r="N49" s="1271">
        <f>+M49/M47*100</f>
        <v>24.547200878155877</v>
      </c>
      <c r="O49" s="1100"/>
      <c r="P49" s="1082"/>
    </row>
    <row r="50" spans="1:16" s="876" customFormat="1" ht="15" customHeight="1" x14ac:dyDescent="0.2">
      <c r="A50" s="1111"/>
      <c r="B50" s="1112"/>
      <c r="C50" s="793" t="s">
        <v>196</v>
      </c>
      <c r="D50" s="793"/>
      <c r="E50" s="1268">
        <v>441.2</v>
      </c>
      <c r="F50" s="1268">
        <f>+E50/E$35*100</f>
        <v>4.2448791094605376</v>
      </c>
      <c r="G50" s="1269">
        <v>440.7</v>
      </c>
      <c r="H50" s="1268">
        <f>+G50/G$35*100</f>
        <v>4.2450921840984837</v>
      </c>
      <c r="I50" s="1269">
        <v>440.4</v>
      </c>
      <c r="J50" s="1268">
        <f>+I50/I$35*100</f>
        <v>4.2477671251374449</v>
      </c>
      <c r="K50" s="1269">
        <v>440.7</v>
      </c>
      <c r="L50" s="1268">
        <f>+K50/K$35*100</f>
        <v>4.2560383207625518</v>
      </c>
      <c r="M50" s="1269">
        <v>440.5</v>
      </c>
      <c r="N50" s="1269">
        <f>+M50/M$35*100</f>
        <v>4.2587543747703851</v>
      </c>
      <c r="O50" s="1108"/>
      <c r="P50" s="1111"/>
    </row>
    <row r="51" spans="1:16" ht="13.5" customHeight="1" x14ac:dyDescent="0.2">
      <c r="A51" s="1082"/>
      <c r="B51" s="1084"/>
      <c r="C51" s="793"/>
      <c r="D51" s="794" t="s">
        <v>181</v>
      </c>
      <c r="E51" s="1270">
        <v>67.599999999999994</v>
      </c>
      <c r="F51" s="1270">
        <f>+E51/E50*100</f>
        <v>15.321849501359926</v>
      </c>
      <c r="G51" s="1271">
        <v>67.3</v>
      </c>
      <c r="H51" s="1270">
        <f>+G51/G50*100</f>
        <v>15.27115951894713</v>
      </c>
      <c r="I51" s="1271">
        <v>67.099999999999994</v>
      </c>
      <c r="J51" s="1270">
        <f>+I51/I50*100</f>
        <v>15.236148955495004</v>
      </c>
      <c r="K51" s="1271">
        <v>67</v>
      </c>
      <c r="L51" s="1270">
        <f>+K51/K50*100</f>
        <v>15.203085999546175</v>
      </c>
      <c r="M51" s="1271">
        <v>66.7</v>
      </c>
      <c r="N51" s="1271">
        <f>+M51/M50*100</f>
        <v>15.141884222474461</v>
      </c>
      <c r="O51" s="1100"/>
      <c r="P51" s="1082"/>
    </row>
    <row r="52" spans="1:16" ht="13.5" customHeight="1" x14ac:dyDescent="0.2">
      <c r="A52" s="1082"/>
      <c r="B52" s="1084"/>
      <c r="C52" s="793"/>
      <c r="D52" s="794" t="s">
        <v>635</v>
      </c>
      <c r="E52" s="1270">
        <v>90.2</v>
      </c>
      <c r="F52" s="1270">
        <f>+E52/E50*100</f>
        <v>20.444242973708072</v>
      </c>
      <c r="G52" s="1271">
        <v>90.6</v>
      </c>
      <c r="H52" s="1270">
        <f>+G52/G50*100</f>
        <v>20.558202859087814</v>
      </c>
      <c r="I52" s="1271">
        <v>91</v>
      </c>
      <c r="J52" s="1270">
        <f>+I52/I50*100</f>
        <v>20.663033605812899</v>
      </c>
      <c r="K52" s="1271">
        <v>91.1</v>
      </c>
      <c r="L52" s="1270">
        <f>+K52/K50*100</f>
        <v>20.671658724756071</v>
      </c>
      <c r="M52" s="1271">
        <v>91.4</v>
      </c>
      <c r="N52" s="1271">
        <f>+M52/M50*100</f>
        <v>20.749148694665152</v>
      </c>
      <c r="O52" s="1100"/>
      <c r="P52" s="1082"/>
    </row>
    <row r="53" spans="1:16" s="876" customFormat="1" ht="15" customHeight="1" x14ac:dyDescent="0.2">
      <c r="A53" s="1111"/>
      <c r="B53" s="1112"/>
      <c r="C53" s="793" t="s">
        <v>132</v>
      </c>
      <c r="D53" s="793"/>
      <c r="E53" s="1268">
        <v>247.5</v>
      </c>
      <c r="F53" s="1268">
        <f>+E53/E$35*100</f>
        <v>2.3812501803977408</v>
      </c>
      <c r="G53" s="1269">
        <v>247.5</v>
      </c>
      <c r="H53" s="1268">
        <f>+G53/G$35*100</f>
        <v>2.3840715125127634</v>
      </c>
      <c r="I53" s="1269">
        <v>247.7</v>
      </c>
      <c r="J53" s="1268">
        <f>+I53/I$35*100</f>
        <v>2.3891278766951527</v>
      </c>
      <c r="K53" s="1269">
        <v>247.3</v>
      </c>
      <c r="L53" s="1268">
        <f>+K53/K$35*100</f>
        <v>2.388287444348943</v>
      </c>
      <c r="M53" s="1269">
        <v>247.3</v>
      </c>
      <c r="N53" s="1269">
        <f>+M53/M$35*100</f>
        <v>2.3908966103989018</v>
      </c>
      <c r="O53" s="1108"/>
      <c r="P53" s="1111"/>
    </row>
    <row r="54" spans="1:16" ht="13.5" customHeight="1" x14ac:dyDescent="0.2">
      <c r="A54" s="1082"/>
      <c r="B54" s="1084"/>
      <c r="C54" s="793"/>
      <c r="D54" s="794" t="s">
        <v>181</v>
      </c>
      <c r="E54" s="1270">
        <v>42.1</v>
      </c>
      <c r="F54" s="1270">
        <f>+E54/E53*100</f>
        <v>17.01010101010101</v>
      </c>
      <c r="G54" s="1271">
        <v>41.9</v>
      </c>
      <c r="H54" s="1270">
        <f>+G54/G53*100</f>
        <v>16.929292929292931</v>
      </c>
      <c r="I54" s="1271">
        <v>41.7</v>
      </c>
      <c r="J54" s="1270">
        <f>+I54/I53*100</f>
        <v>16.834880904319743</v>
      </c>
      <c r="K54" s="1271">
        <v>41.4</v>
      </c>
      <c r="L54" s="1270">
        <f>+K54/K53*100</f>
        <v>16.740800646987463</v>
      </c>
      <c r="M54" s="1271">
        <v>41.1</v>
      </c>
      <c r="N54" s="1271">
        <f>+M54/M53*100</f>
        <v>16.619490497371615</v>
      </c>
      <c r="O54" s="1100"/>
      <c r="P54" s="1082"/>
    </row>
    <row r="55" spans="1:16" ht="13.5" customHeight="1" x14ac:dyDescent="0.2">
      <c r="A55" s="1082"/>
      <c r="B55" s="1084"/>
      <c r="C55" s="793"/>
      <c r="D55" s="794" t="s">
        <v>635</v>
      </c>
      <c r="E55" s="1270">
        <v>32.4</v>
      </c>
      <c r="F55" s="1270">
        <f>+E55/E53*100</f>
        <v>13.09090909090909</v>
      </c>
      <c r="G55" s="1271">
        <v>32.5</v>
      </c>
      <c r="H55" s="1270">
        <f>+G55/G53*100</f>
        <v>13.131313131313133</v>
      </c>
      <c r="I55" s="1271">
        <v>32.6</v>
      </c>
      <c r="J55" s="1270">
        <f>+I55/I53*100</f>
        <v>13.161081953976586</v>
      </c>
      <c r="K55" s="1271">
        <v>32.700000000000003</v>
      </c>
      <c r="L55" s="1270">
        <f>+K55/K53*100</f>
        <v>13.22280630812778</v>
      </c>
      <c r="M55" s="1271">
        <v>32.799999999999997</v>
      </c>
      <c r="N55" s="1271">
        <f>+M55/M53*100</f>
        <v>13.263243024666396</v>
      </c>
      <c r="O55" s="1100"/>
      <c r="P55" s="1082"/>
    </row>
    <row r="56" spans="1:16" s="876" customFormat="1" ht="15" customHeight="1" x14ac:dyDescent="0.2">
      <c r="A56" s="1111"/>
      <c r="B56" s="1112"/>
      <c r="C56" s="793" t="s">
        <v>133</v>
      </c>
      <c r="D56" s="793"/>
      <c r="E56" s="1268">
        <v>261.2</v>
      </c>
      <c r="F56" s="1268">
        <f>+E56/E$35*100</f>
        <v>2.5130607964439995</v>
      </c>
      <c r="G56" s="1269">
        <v>260.89999999999998</v>
      </c>
      <c r="H56" s="1268">
        <f>+G56/G$35*100</f>
        <v>2.5131485156144642</v>
      </c>
      <c r="I56" s="1269">
        <v>260.60000000000002</v>
      </c>
      <c r="J56" s="1268">
        <f>+I56/I$35*100</f>
        <v>2.5135515731399143</v>
      </c>
      <c r="K56" s="1269">
        <v>259.2</v>
      </c>
      <c r="L56" s="1268">
        <f>+K56/K$35*100</f>
        <v>2.5032111022047956</v>
      </c>
      <c r="M56" s="1269">
        <v>258.89999999999998</v>
      </c>
      <c r="N56" s="1269">
        <f>+M56/M$35*100</f>
        <v>2.5030454202679966</v>
      </c>
      <c r="O56" s="1108"/>
      <c r="P56" s="1111"/>
    </row>
    <row r="57" spans="1:16" ht="13.5" customHeight="1" x14ac:dyDescent="0.2">
      <c r="A57" s="1082"/>
      <c r="B57" s="1084"/>
      <c r="C57" s="793"/>
      <c r="D57" s="794" t="s">
        <v>181</v>
      </c>
      <c r="E57" s="1270">
        <v>40.299999999999997</v>
      </c>
      <c r="F57" s="1270">
        <f>+E57/E56*100</f>
        <v>15.428790199081163</v>
      </c>
      <c r="G57" s="1271">
        <v>39.9</v>
      </c>
      <c r="H57" s="1270">
        <f>+G57/G56*100</f>
        <v>15.293215791490994</v>
      </c>
      <c r="I57" s="1271">
        <v>39.5</v>
      </c>
      <c r="J57" s="1270">
        <f>+I57/I56*100</f>
        <v>15.157329240214887</v>
      </c>
      <c r="K57" s="1271">
        <v>39.1</v>
      </c>
      <c r="L57" s="1270">
        <f>+K57/K56*100</f>
        <v>15.084876543209877</v>
      </c>
      <c r="M57" s="1271">
        <v>38.700000000000003</v>
      </c>
      <c r="N57" s="1271">
        <f>+M57/M56*100</f>
        <v>14.947856315179608</v>
      </c>
      <c r="O57" s="1100"/>
      <c r="P57" s="1082"/>
    </row>
    <row r="58" spans="1:16" ht="13.5" customHeight="1" x14ac:dyDescent="0.2">
      <c r="A58" s="1082"/>
      <c r="B58" s="1084"/>
      <c r="C58" s="793"/>
      <c r="D58" s="794" t="s">
        <v>635</v>
      </c>
      <c r="E58" s="1270">
        <v>39.1</v>
      </c>
      <c r="F58" s="1270">
        <f>+E58/E56*100</f>
        <v>14.96937212863706</v>
      </c>
      <c r="G58" s="1271">
        <v>39.299999999999997</v>
      </c>
      <c r="H58" s="1270">
        <f>+G58/G56*100</f>
        <v>15.063242621694137</v>
      </c>
      <c r="I58" s="1271">
        <v>39.4</v>
      </c>
      <c r="J58" s="1270">
        <f>+I58/I56*100</f>
        <v>15.11895625479662</v>
      </c>
      <c r="K58" s="1271">
        <v>39.299999999999997</v>
      </c>
      <c r="L58" s="1270">
        <f>+K58/K56*100</f>
        <v>15.162037037037038</v>
      </c>
      <c r="M58" s="1271">
        <v>39.5</v>
      </c>
      <c r="N58" s="1271">
        <f>+M58/M56*100</f>
        <v>15.25685592893009</v>
      </c>
      <c r="O58" s="1100"/>
      <c r="P58" s="1082"/>
    </row>
    <row r="59" spans="1:16" s="876" customFormat="1" ht="13.5" customHeight="1" x14ac:dyDescent="0.2">
      <c r="A59" s="907"/>
      <c r="B59" s="908"/>
      <c r="C59" s="909" t="s">
        <v>435</v>
      </c>
      <c r="D59" s="910"/>
      <c r="E59" s="911"/>
      <c r="F59" s="1272"/>
      <c r="G59" s="911"/>
      <c r="H59" s="1272"/>
      <c r="I59" s="911"/>
      <c r="J59" s="1272"/>
      <c r="K59" s="911"/>
      <c r="L59" s="1272"/>
      <c r="M59" s="911"/>
      <c r="N59" s="1272"/>
      <c r="O59" s="912"/>
      <c r="P59" s="903"/>
    </row>
    <row r="60" spans="1:16" ht="13.5" customHeight="1" x14ac:dyDescent="0.2">
      <c r="A60" s="1082"/>
      <c r="B60" s="1219"/>
      <c r="C60" s="1115" t="s">
        <v>428</v>
      </c>
      <c r="D60" s="1095"/>
      <c r="E60" s="1085"/>
      <c r="F60" s="1116" t="s">
        <v>88</v>
      </c>
      <c r="G60" s="1117"/>
      <c r="H60" s="1117"/>
      <c r="I60" s="1118"/>
      <c r="J60" s="1117"/>
      <c r="K60" s="1117"/>
      <c r="L60" s="1117"/>
      <c r="M60" s="1117"/>
      <c r="N60" s="1117"/>
      <c r="O60" s="1100"/>
      <c r="P60" s="1082"/>
    </row>
    <row r="61" spans="1:16" ht="13.5" customHeight="1" x14ac:dyDescent="0.2">
      <c r="A61" s="1082"/>
      <c r="B61" s="1273">
        <v>6</v>
      </c>
      <c r="C61" s="1385">
        <v>42248</v>
      </c>
      <c r="D61" s="1385"/>
      <c r="E61" s="1099"/>
      <c r="F61" s="1099"/>
      <c r="G61" s="1099"/>
      <c r="H61" s="1099"/>
      <c r="I61" s="1099"/>
      <c r="J61" s="1099"/>
      <c r="K61" s="1099"/>
      <c r="L61" s="1099"/>
      <c r="M61" s="1099"/>
      <c r="N61" s="1099"/>
      <c r="O61" s="1099"/>
      <c r="P61" s="1099"/>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G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71"/>
  <sheetViews>
    <sheetView workbookViewId="0"/>
  </sheetViews>
  <sheetFormatPr defaultRowHeight="12.75" x14ac:dyDescent="0.2"/>
  <cols>
    <col min="1" max="1" width="1" style="1081" customWidth="1"/>
    <col min="2" max="2" width="2.5703125" style="1081" customWidth="1"/>
    <col min="3" max="3" width="1" style="1081" customWidth="1"/>
    <col min="4" max="4" width="34" style="1081" customWidth="1"/>
    <col min="5" max="5" width="7.42578125" style="1081" customWidth="1"/>
    <col min="6" max="6" width="4.85546875" style="1081" customWidth="1"/>
    <col min="7" max="7" width="7.42578125" style="1081" customWidth="1"/>
    <col min="8" max="8" width="4.85546875" style="1081" customWidth="1"/>
    <col min="9" max="9" width="7.42578125" style="1081" customWidth="1"/>
    <col min="10" max="10" width="4.85546875" style="1081" customWidth="1"/>
    <col min="11" max="11" width="7.42578125" style="1081" customWidth="1"/>
    <col min="12" max="12" width="4.85546875" style="1081" customWidth="1"/>
    <col min="13" max="13" width="7.42578125" style="1081" customWidth="1"/>
    <col min="14" max="14" width="4.85546875" style="1081" customWidth="1"/>
    <col min="15" max="15" width="2.5703125" style="1081" customWidth="1"/>
    <col min="16" max="16" width="1" style="1081" customWidth="1"/>
    <col min="17" max="16384" width="9.140625" style="1081"/>
  </cols>
  <sheetData>
    <row r="1" spans="1:16" ht="13.5" customHeight="1" x14ac:dyDescent="0.2">
      <c r="A1" s="1082"/>
      <c r="B1" s="1274"/>
      <c r="C1" s="1387" t="s">
        <v>339</v>
      </c>
      <c r="D1" s="1387"/>
      <c r="E1" s="1080"/>
      <c r="F1" s="1080"/>
      <c r="G1" s="1080"/>
      <c r="H1" s="1080"/>
      <c r="I1" s="1080"/>
      <c r="J1" s="1080"/>
      <c r="K1" s="1080"/>
      <c r="L1" s="1080"/>
      <c r="M1" s="1275"/>
      <c r="N1" s="1080"/>
      <c r="O1" s="1080"/>
      <c r="P1" s="1082"/>
    </row>
    <row r="2" spans="1:16" ht="9.75" customHeight="1" x14ac:dyDescent="0.2">
      <c r="A2" s="1082"/>
      <c r="B2" s="1276"/>
      <c r="C2" s="1277"/>
      <c r="D2" s="1276"/>
      <c r="E2" s="1278"/>
      <c r="F2" s="1278"/>
      <c r="G2" s="1278"/>
      <c r="H2" s="1278"/>
      <c r="I2" s="1083"/>
      <c r="J2" s="1083"/>
      <c r="K2" s="1083"/>
      <c r="L2" s="1083"/>
      <c r="M2" s="1083"/>
      <c r="N2" s="1083"/>
      <c r="O2" s="1279"/>
      <c r="P2" s="1082"/>
    </row>
    <row r="3" spans="1:16" ht="9" customHeight="1" thickBot="1" x14ac:dyDescent="0.25">
      <c r="A3" s="1082"/>
      <c r="B3" s="1080"/>
      <c r="C3" s="1106"/>
      <c r="D3" s="1080"/>
      <c r="E3" s="1080"/>
      <c r="F3" s="1080"/>
      <c r="G3" s="1080"/>
      <c r="H3" s="1080"/>
      <c r="I3" s="1080"/>
      <c r="J3" s="1080"/>
      <c r="K3" s="1080"/>
      <c r="L3" s="1080"/>
      <c r="M3" s="1375" t="s">
        <v>73</v>
      </c>
      <c r="N3" s="1375"/>
      <c r="O3" s="1280"/>
      <c r="P3" s="1082"/>
    </row>
    <row r="4" spans="1:16" s="1092" customFormat="1" ht="13.5" customHeight="1" thickBot="1" x14ac:dyDescent="0.25">
      <c r="A4" s="1087"/>
      <c r="B4" s="1265"/>
      <c r="C4" s="1089" t="s">
        <v>166</v>
      </c>
      <c r="D4" s="1090"/>
      <c r="E4" s="1090"/>
      <c r="F4" s="1090"/>
      <c r="G4" s="1090"/>
      <c r="H4" s="1090"/>
      <c r="I4" s="1090"/>
      <c r="J4" s="1090"/>
      <c r="K4" s="1090"/>
      <c r="L4" s="1090"/>
      <c r="M4" s="1090"/>
      <c r="N4" s="1091"/>
      <c r="O4" s="1280"/>
      <c r="P4" s="1087"/>
    </row>
    <row r="5" spans="1:16" ht="3.75" customHeight="1" x14ac:dyDescent="0.2">
      <c r="A5" s="1082"/>
      <c r="B5" s="1080"/>
      <c r="C5" s="1388" t="s">
        <v>160</v>
      </c>
      <c r="D5" s="1389"/>
      <c r="E5" s="1080"/>
      <c r="F5" s="1281"/>
      <c r="G5" s="1281"/>
      <c r="H5" s="1281"/>
      <c r="I5" s="1281"/>
      <c r="J5" s="1281"/>
      <c r="K5" s="1080"/>
      <c r="L5" s="1281"/>
      <c r="M5" s="1281"/>
      <c r="N5" s="1281"/>
      <c r="O5" s="1280"/>
      <c r="P5" s="1082"/>
    </row>
    <row r="6" spans="1:16" ht="12.75" customHeight="1" x14ac:dyDescent="0.2">
      <c r="A6" s="1082"/>
      <c r="B6" s="1080"/>
      <c r="C6" s="1389"/>
      <c r="D6" s="1389"/>
      <c r="E6" s="1259" t="s">
        <v>34</v>
      </c>
      <c r="F6" s="1260" t="s">
        <v>34</v>
      </c>
      <c r="G6" s="1259" t="s">
        <v>656</v>
      </c>
      <c r="H6" s="1260" t="s">
        <v>34</v>
      </c>
      <c r="I6" s="1261"/>
      <c r="J6" s="1260" t="s">
        <v>34</v>
      </c>
      <c r="K6" s="1262" t="s">
        <v>34</v>
      </c>
      <c r="L6" s="1263" t="s">
        <v>657</v>
      </c>
      <c r="M6" s="1263" t="s">
        <v>34</v>
      </c>
      <c r="N6" s="1264"/>
      <c r="O6" s="1280"/>
      <c r="P6" s="1082"/>
    </row>
    <row r="7" spans="1:16" x14ac:dyDescent="0.2">
      <c r="A7" s="1082"/>
      <c r="B7" s="1080"/>
      <c r="C7" s="1282"/>
      <c r="D7" s="1282"/>
      <c r="E7" s="1378" t="s">
        <v>694</v>
      </c>
      <c r="F7" s="1378"/>
      <c r="G7" s="1378" t="s">
        <v>695</v>
      </c>
      <c r="H7" s="1378"/>
      <c r="I7" s="1378" t="s">
        <v>696</v>
      </c>
      <c r="J7" s="1378"/>
      <c r="K7" s="1378" t="s">
        <v>697</v>
      </c>
      <c r="L7" s="1378"/>
      <c r="M7" s="1378" t="s">
        <v>694</v>
      </c>
      <c r="N7" s="1378"/>
      <c r="O7" s="1283"/>
      <c r="P7" s="1082"/>
    </row>
    <row r="8" spans="1:16" s="1098" customFormat="1" ht="15.75" customHeight="1" x14ac:dyDescent="0.2">
      <c r="A8" s="1096"/>
      <c r="B8" s="1284"/>
      <c r="C8" s="1371" t="s">
        <v>13</v>
      </c>
      <c r="D8" s="1371"/>
      <c r="E8" s="1372">
        <v>4514.6000000000004</v>
      </c>
      <c r="F8" s="1372"/>
      <c r="G8" s="1372">
        <v>4565.1000000000004</v>
      </c>
      <c r="H8" s="1372"/>
      <c r="I8" s="1372">
        <v>4491.6000000000004</v>
      </c>
      <c r="J8" s="1372"/>
      <c r="K8" s="1372">
        <v>4477.1000000000004</v>
      </c>
      <c r="L8" s="1372"/>
      <c r="M8" s="1373">
        <v>4580.8</v>
      </c>
      <c r="N8" s="1373"/>
      <c r="O8" s="1285"/>
      <c r="P8" s="1096"/>
    </row>
    <row r="9" spans="1:16" ht="11.25" customHeight="1" x14ac:dyDescent="0.2">
      <c r="A9" s="1082"/>
      <c r="B9" s="1286"/>
      <c r="C9" s="790" t="s">
        <v>72</v>
      </c>
      <c r="D9" s="1099"/>
      <c r="E9" s="1390">
        <v>2332</v>
      </c>
      <c r="F9" s="1390"/>
      <c r="G9" s="1390">
        <v>2361.6999999999998</v>
      </c>
      <c r="H9" s="1390"/>
      <c r="I9" s="1390">
        <v>2310.8000000000002</v>
      </c>
      <c r="J9" s="1390"/>
      <c r="K9" s="1390">
        <v>2301.1</v>
      </c>
      <c r="L9" s="1390"/>
      <c r="M9" s="1391">
        <v>2335.5</v>
      </c>
      <c r="N9" s="1391"/>
      <c r="O9" s="1283"/>
      <c r="P9" s="1082"/>
    </row>
    <row r="10" spans="1:16" ht="11.25" customHeight="1" x14ac:dyDescent="0.2">
      <c r="A10" s="1082"/>
      <c r="B10" s="1286"/>
      <c r="C10" s="790" t="s">
        <v>71</v>
      </c>
      <c r="D10" s="1099"/>
      <c r="E10" s="1390">
        <v>2182.6</v>
      </c>
      <c r="F10" s="1390"/>
      <c r="G10" s="1390">
        <v>2203.4</v>
      </c>
      <c r="H10" s="1390"/>
      <c r="I10" s="1390">
        <v>2180.6999999999998</v>
      </c>
      <c r="J10" s="1390"/>
      <c r="K10" s="1390">
        <v>2176</v>
      </c>
      <c r="L10" s="1390"/>
      <c r="M10" s="1391">
        <v>2245.3000000000002</v>
      </c>
      <c r="N10" s="1391"/>
      <c r="O10" s="1283"/>
      <c r="P10" s="1082"/>
    </row>
    <row r="11" spans="1:16" ht="15.75" customHeight="1" x14ac:dyDescent="0.2">
      <c r="A11" s="1082"/>
      <c r="B11" s="1286"/>
      <c r="C11" s="790" t="s">
        <v>161</v>
      </c>
      <c r="D11" s="1099"/>
      <c r="E11" s="1390">
        <v>234.1</v>
      </c>
      <c r="F11" s="1390"/>
      <c r="G11" s="1390">
        <v>271.89999999999998</v>
      </c>
      <c r="H11" s="1390"/>
      <c r="I11" s="1390">
        <v>243.9</v>
      </c>
      <c r="J11" s="1390"/>
      <c r="K11" s="1390">
        <v>242</v>
      </c>
      <c r="L11" s="1390"/>
      <c r="M11" s="1391">
        <v>246.5</v>
      </c>
      <c r="N11" s="1391"/>
      <c r="O11" s="1283"/>
      <c r="P11" s="1082"/>
    </row>
    <row r="12" spans="1:16" ht="11.25" customHeight="1" x14ac:dyDescent="0.2">
      <c r="A12" s="1082"/>
      <c r="B12" s="1286"/>
      <c r="C12" s="790" t="s">
        <v>162</v>
      </c>
      <c r="D12" s="1099"/>
      <c r="E12" s="1379">
        <v>2244.4</v>
      </c>
      <c r="F12" s="1379"/>
      <c r="G12" s="1379">
        <v>2239.1999999999998</v>
      </c>
      <c r="H12" s="1379"/>
      <c r="I12" s="1379">
        <v>2228.4</v>
      </c>
      <c r="J12" s="1379"/>
      <c r="K12" s="1379">
        <v>2219.3000000000002</v>
      </c>
      <c r="L12" s="1379"/>
      <c r="M12" s="1380">
        <v>2253.8000000000002</v>
      </c>
      <c r="N12" s="1380"/>
      <c r="O12" s="1283"/>
      <c r="P12" s="1082"/>
    </row>
    <row r="13" spans="1:16" ht="11.25" customHeight="1" x14ac:dyDescent="0.2">
      <c r="A13" s="1082"/>
      <c r="B13" s="1286"/>
      <c r="C13" s="790" t="s">
        <v>163</v>
      </c>
      <c r="D13" s="1099"/>
      <c r="E13" s="1379">
        <v>2036.1</v>
      </c>
      <c r="F13" s="1379"/>
      <c r="G13" s="1379">
        <v>2054</v>
      </c>
      <c r="H13" s="1379"/>
      <c r="I13" s="1379">
        <v>2019.3</v>
      </c>
      <c r="J13" s="1379"/>
      <c r="K13" s="1379">
        <v>2015.8</v>
      </c>
      <c r="L13" s="1379"/>
      <c r="M13" s="1380">
        <v>2080.5</v>
      </c>
      <c r="N13" s="1380"/>
      <c r="O13" s="1283"/>
      <c r="P13" s="1082"/>
    </row>
    <row r="14" spans="1:16" ht="15.75" customHeight="1" x14ac:dyDescent="0.2">
      <c r="A14" s="1082"/>
      <c r="B14" s="1286"/>
      <c r="C14" s="790" t="s">
        <v>405</v>
      </c>
      <c r="D14" s="1099"/>
      <c r="E14" s="1390">
        <v>408.6</v>
      </c>
      <c r="F14" s="1390"/>
      <c r="G14" s="1390">
        <v>407.3</v>
      </c>
      <c r="H14" s="1390"/>
      <c r="I14" s="1390">
        <v>348.5</v>
      </c>
      <c r="J14" s="1390"/>
      <c r="K14" s="1390">
        <v>338.4</v>
      </c>
      <c r="L14" s="1390"/>
      <c r="M14" s="1391">
        <v>365.3</v>
      </c>
      <c r="N14" s="1391"/>
      <c r="O14" s="1283"/>
      <c r="P14" s="1082"/>
    </row>
    <row r="15" spans="1:16" ht="11.25" customHeight="1" x14ac:dyDescent="0.2">
      <c r="A15" s="1082"/>
      <c r="B15" s="1286"/>
      <c r="C15" s="790" t="s">
        <v>167</v>
      </c>
      <c r="D15" s="1099"/>
      <c r="E15" s="1379">
        <v>1073.9000000000001</v>
      </c>
      <c r="F15" s="1379"/>
      <c r="G15" s="1379">
        <v>1089.7</v>
      </c>
      <c r="H15" s="1379"/>
      <c r="I15" s="1379">
        <v>1074.9000000000001</v>
      </c>
      <c r="J15" s="1379"/>
      <c r="K15" s="1379">
        <v>1090.0999999999999</v>
      </c>
      <c r="L15" s="1379"/>
      <c r="M15" s="1380">
        <v>1107.8</v>
      </c>
      <c r="N15" s="1380"/>
      <c r="O15" s="1283"/>
      <c r="P15" s="1082"/>
    </row>
    <row r="16" spans="1:16" ht="11.25" customHeight="1" x14ac:dyDescent="0.2">
      <c r="A16" s="1082"/>
      <c r="B16" s="1286"/>
      <c r="C16" s="790" t="s">
        <v>168</v>
      </c>
      <c r="D16" s="1099"/>
      <c r="E16" s="1379">
        <v>3032.1</v>
      </c>
      <c r="F16" s="1379"/>
      <c r="G16" s="1379">
        <v>3068.2</v>
      </c>
      <c r="H16" s="1379"/>
      <c r="I16" s="1379">
        <v>3068.2</v>
      </c>
      <c r="J16" s="1379"/>
      <c r="K16" s="1379">
        <v>3048.6</v>
      </c>
      <c r="L16" s="1379"/>
      <c r="M16" s="1380">
        <v>3107.6</v>
      </c>
      <c r="N16" s="1380"/>
      <c r="O16" s="1283"/>
      <c r="P16" s="1082"/>
    </row>
    <row r="17" spans="1:16" s="1290" customFormat="1" ht="15.75" customHeight="1" x14ac:dyDescent="0.2">
      <c r="A17" s="1287"/>
      <c r="B17" s="1288"/>
      <c r="C17" s="790" t="s">
        <v>169</v>
      </c>
      <c r="D17" s="1099"/>
      <c r="E17" s="1379">
        <v>3923.1</v>
      </c>
      <c r="F17" s="1379"/>
      <c r="G17" s="1379">
        <v>3969.6</v>
      </c>
      <c r="H17" s="1379"/>
      <c r="I17" s="1379">
        <v>3910.5</v>
      </c>
      <c r="J17" s="1379"/>
      <c r="K17" s="1379">
        <v>3896.1</v>
      </c>
      <c r="L17" s="1379"/>
      <c r="M17" s="1380">
        <v>4008.8</v>
      </c>
      <c r="N17" s="1380"/>
      <c r="O17" s="1289"/>
      <c r="P17" s="1287"/>
    </row>
    <row r="18" spans="1:16" s="1290" customFormat="1" ht="11.25" customHeight="1" x14ac:dyDescent="0.2">
      <c r="A18" s="1287"/>
      <c r="B18" s="1288"/>
      <c r="C18" s="790" t="s">
        <v>170</v>
      </c>
      <c r="D18" s="1099"/>
      <c r="E18" s="1379">
        <v>591.5</v>
      </c>
      <c r="F18" s="1379"/>
      <c r="G18" s="1379">
        <v>595.5</v>
      </c>
      <c r="H18" s="1379"/>
      <c r="I18" s="1379">
        <v>581</v>
      </c>
      <c r="J18" s="1379"/>
      <c r="K18" s="1379">
        <v>581</v>
      </c>
      <c r="L18" s="1379"/>
      <c r="M18" s="1380">
        <v>572</v>
      </c>
      <c r="N18" s="1380"/>
      <c r="O18" s="1289"/>
      <c r="P18" s="1287"/>
    </row>
    <row r="19" spans="1:16" ht="15.75" customHeight="1" x14ac:dyDescent="0.2">
      <c r="A19" s="1082"/>
      <c r="B19" s="1286"/>
      <c r="C19" s="790" t="s">
        <v>171</v>
      </c>
      <c r="D19" s="1099"/>
      <c r="E19" s="1379">
        <v>3595.4</v>
      </c>
      <c r="F19" s="1379"/>
      <c r="G19" s="1379">
        <v>3676.5</v>
      </c>
      <c r="H19" s="1379"/>
      <c r="I19" s="1379">
        <v>3659.4</v>
      </c>
      <c r="J19" s="1379"/>
      <c r="K19" s="1379">
        <v>3641.1</v>
      </c>
      <c r="L19" s="1379"/>
      <c r="M19" s="1380">
        <v>3723.4</v>
      </c>
      <c r="N19" s="1380"/>
      <c r="O19" s="1283"/>
      <c r="P19" s="1082"/>
    </row>
    <row r="20" spans="1:16" ht="11.25" customHeight="1" x14ac:dyDescent="0.2">
      <c r="A20" s="1082"/>
      <c r="B20" s="1286"/>
      <c r="C20" s="1291"/>
      <c r="D20" s="1244" t="s">
        <v>172</v>
      </c>
      <c r="E20" s="1379">
        <v>2830.2</v>
      </c>
      <c r="F20" s="1379"/>
      <c r="G20" s="1379">
        <v>2864.6</v>
      </c>
      <c r="H20" s="1379"/>
      <c r="I20" s="1379">
        <v>2869.9</v>
      </c>
      <c r="J20" s="1379"/>
      <c r="K20" s="1379">
        <v>2867.8</v>
      </c>
      <c r="L20" s="1379"/>
      <c r="M20" s="1380">
        <v>2896.7</v>
      </c>
      <c r="N20" s="1380"/>
      <c r="O20" s="1283"/>
      <c r="P20" s="1082"/>
    </row>
    <row r="21" spans="1:16" ht="11.25" customHeight="1" x14ac:dyDescent="0.2">
      <c r="A21" s="1082"/>
      <c r="B21" s="1286"/>
      <c r="C21" s="1291"/>
      <c r="D21" s="1244" t="s">
        <v>173</v>
      </c>
      <c r="E21" s="1379">
        <v>630.1</v>
      </c>
      <c r="F21" s="1379"/>
      <c r="G21" s="1379">
        <v>683.6</v>
      </c>
      <c r="H21" s="1379"/>
      <c r="I21" s="1379">
        <v>654.70000000000005</v>
      </c>
      <c r="J21" s="1379"/>
      <c r="K21" s="1379">
        <v>645.5</v>
      </c>
      <c r="L21" s="1379"/>
      <c r="M21" s="1380">
        <v>698.8</v>
      </c>
      <c r="N21" s="1380"/>
      <c r="O21" s="1283"/>
      <c r="P21" s="1082"/>
    </row>
    <row r="22" spans="1:16" ht="11.25" customHeight="1" x14ac:dyDescent="0.2">
      <c r="A22" s="1082"/>
      <c r="B22" s="1286"/>
      <c r="C22" s="1291"/>
      <c r="D22" s="1244" t="s">
        <v>131</v>
      </c>
      <c r="E22" s="1379">
        <v>135.1</v>
      </c>
      <c r="F22" s="1379"/>
      <c r="G22" s="1379">
        <v>128.19999999999999</v>
      </c>
      <c r="H22" s="1379"/>
      <c r="I22" s="1379">
        <v>134.80000000000001</v>
      </c>
      <c r="J22" s="1379"/>
      <c r="K22" s="1379">
        <v>127.9</v>
      </c>
      <c r="L22" s="1379"/>
      <c r="M22" s="1380">
        <v>127.9</v>
      </c>
      <c r="N22" s="1380"/>
      <c r="O22" s="1283"/>
      <c r="P22" s="1082"/>
    </row>
    <row r="23" spans="1:16" ht="11.25" customHeight="1" x14ac:dyDescent="0.2">
      <c r="A23" s="1082"/>
      <c r="B23" s="1286"/>
      <c r="C23" s="790" t="s">
        <v>174</v>
      </c>
      <c r="D23" s="1099"/>
      <c r="E23" s="1379">
        <v>895.6</v>
      </c>
      <c r="F23" s="1379"/>
      <c r="G23" s="1379">
        <v>859.3</v>
      </c>
      <c r="H23" s="1379"/>
      <c r="I23" s="1379">
        <v>811.8</v>
      </c>
      <c r="J23" s="1379"/>
      <c r="K23" s="1379">
        <v>813.1</v>
      </c>
      <c r="L23" s="1379"/>
      <c r="M23" s="1380">
        <v>835.8</v>
      </c>
      <c r="N23" s="1380"/>
      <c r="O23" s="1283"/>
      <c r="P23" s="1082"/>
    </row>
    <row r="24" spans="1:16" ht="11.25" customHeight="1" x14ac:dyDescent="0.2">
      <c r="A24" s="1082"/>
      <c r="B24" s="1286"/>
      <c r="C24" s="790" t="s">
        <v>131</v>
      </c>
      <c r="D24" s="1099"/>
      <c r="E24" s="1379">
        <v>23.6</v>
      </c>
      <c r="F24" s="1379"/>
      <c r="G24" s="1379">
        <v>29.3</v>
      </c>
      <c r="H24" s="1379"/>
      <c r="I24" s="1379">
        <v>20.399999999999999</v>
      </c>
      <c r="J24" s="1379"/>
      <c r="K24" s="1379">
        <v>22.9</v>
      </c>
      <c r="L24" s="1379"/>
      <c r="M24" s="1380">
        <v>21.5</v>
      </c>
      <c r="N24" s="1380"/>
      <c r="O24" s="1283"/>
      <c r="P24" s="1082"/>
    </row>
    <row r="25" spans="1:16" ht="15.75" customHeight="1" x14ac:dyDescent="0.2">
      <c r="A25" s="1082"/>
      <c r="B25" s="1286"/>
      <c r="C25" s="795" t="s">
        <v>175</v>
      </c>
      <c r="D25" s="795"/>
      <c r="E25" s="1383"/>
      <c r="F25" s="1383"/>
      <c r="G25" s="1383"/>
      <c r="H25" s="1383"/>
      <c r="I25" s="1383"/>
      <c r="J25" s="1383"/>
      <c r="K25" s="1383"/>
      <c r="L25" s="1383"/>
      <c r="M25" s="1384"/>
      <c r="N25" s="1384"/>
      <c r="O25" s="1283"/>
      <c r="P25" s="1082"/>
    </row>
    <row r="26" spans="1:16" s="876" customFormat="1" ht="13.5" customHeight="1" x14ac:dyDescent="0.2">
      <c r="A26" s="1111"/>
      <c r="B26" s="1392" t="s">
        <v>176</v>
      </c>
      <c r="C26" s="1392"/>
      <c r="D26" s="1392"/>
      <c r="E26" s="1393">
        <v>62.6</v>
      </c>
      <c r="F26" s="1393"/>
      <c r="G26" s="1393">
        <v>63.4</v>
      </c>
      <c r="H26" s="1393"/>
      <c r="I26" s="1393">
        <v>63</v>
      </c>
      <c r="J26" s="1393"/>
      <c r="K26" s="1393">
        <v>62.8</v>
      </c>
      <c r="L26" s="1393"/>
      <c r="M26" s="1394">
        <v>64.2</v>
      </c>
      <c r="N26" s="1394"/>
      <c r="O26" s="1292"/>
      <c r="P26" s="1111"/>
    </row>
    <row r="27" spans="1:16" ht="11.25" customHeight="1" x14ac:dyDescent="0.2">
      <c r="A27" s="1082"/>
      <c r="B27" s="1286"/>
      <c r="C27" s="793"/>
      <c r="D27" s="1244" t="s">
        <v>72</v>
      </c>
      <c r="E27" s="1383">
        <v>65.8</v>
      </c>
      <c r="F27" s="1383"/>
      <c r="G27" s="1383">
        <v>66.900000000000006</v>
      </c>
      <c r="H27" s="1383"/>
      <c r="I27" s="1383">
        <v>66.099999999999994</v>
      </c>
      <c r="J27" s="1383"/>
      <c r="K27" s="1383">
        <v>65.8</v>
      </c>
      <c r="L27" s="1383"/>
      <c r="M27" s="1384">
        <v>66.8</v>
      </c>
      <c r="N27" s="1384"/>
      <c r="O27" s="1283"/>
      <c r="P27" s="1082"/>
    </row>
    <row r="28" spans="1:16" ht="11.25" customHeight="1" x14ac:dyDescent="0.2">
      <c r="A28" s="1082"/>
      <c r="B28" s="1286"/>
      <c r="C28" s="793"/>
      <c r="D28" s="1244" t="s">
        <v>71</v>
      </c>
      <c r="E28" s="1383">
        <v>59.6</v>
      </c>
      <c r="F28" s="1383"/>
      <c r="G28" s="1383">
        <v>60.1</v>
      </c>
      <c r="H28" s="1383"/>
      <c r="I28" s="1383">
        <v>60</v>
      </c>
      <c r="J28" s="1383"/>
      <c r="K28" s="1383">
        <v>59.9</v>
      </c>
      <c r="L28" s="1383"/>
      <c r="M28" s="1384">
        <v>61.8</v>
      </c>
      <c r="N28" s="1384"/>
      <c r="O28" s="1283"/>
      <c r="P28" s="1082"/>
    </row>
    <row r="29" spans="1:16" s="876" customFormat="1" ht="13.5" customHeight="1" x14ac:dyDescent="0.2">
      <c r="A29" s="1111"/>
      <c r="B29" s="1392" t="s">
        <v>161</v>
      </c>
      <c r="C29" s="1392"/>
      <c r="D29" s="1392"/>
      <c r="E29" s="1393">
        <v>21.2</v>
      </c>
      <c r="F29" s="1393"/>
      <c r="G29" s="1393">
        <v>24.7</v>
      </c>
      <c r="H29" s="1393"/>
      <c r="I29" s="1393">
        <v>22.2</v>
      </c>
      <c r="J29" s="1393"/>
      <c r="K29" s="1393">
        <v>21.9</v>
      </c>
      <c r="L29" s="1393"/>
      <c r="M29" s="1394">
        <v>22.3</v>
      </c>
      <c r="N29" s="1394"/>
      <c r="O29" s="1292"/>
      <c r="P29" s="1111"/>
    </row>
    <row r="30" spans="1:16" ht="11.25" customHeight="1" x14ac:dyDescent="0.2">
      <c r="A30" s="1082"/>
      <c r="B30" s="1286"/>
      <c r="C30" s="793"/>
      <c r="D30" s="1244" t="s">
        <v>72</v>
      </c>
      <c r="E30" s="1383">
        <v>21.2</v>
      </c>
      <c r="F30" s="1383"/>
      <c r="G30" s="1383">
        <v>25.8</v>
      </c>
      <c r="H30" s="1383"/>
      <c r="I30" s="1383">
        <v>22.6</v>
      </c>
      <c r="J30" s="1383"/>
      <c r="K30" s="1383">
        <v>23.4</v>
      </c>
      <c r="L30" s="1383"/>
      <c r="M30" s="1384">
        <v>23.4</v>
      </c>
      <c r="N30" s="1384"/>
      <c r="O30" s="1283"/>
      <c r="P30" s="1082"/>
    </row>
    <row r="31" spans="1:16" ht="11.25" customHeight="1" x14ac:dyDescent="0.2">
      <c r="A31" s="1082"/>
      <c r="B31" s="1286"/>
      <c r="C31" s="793"/>
      <c r="D31" s="1244" t="s">
        <v>71</v>
      </c>
      <c r="E31" s="1383">
        <v>21.3</v>
      </c>
      <c r="F31" s="1383"/>
      <c r="G31" s="1383">
        <v>23.5</v>
      </c>
      <c r="H31" s="1383"/>
      <c r="I31" s="1383">
        <v>21.8</v>
      </c>
      <c r="J31" s="1383"/>
      <c r="K31" s="1383">
        <v>20.399999999999999</v>
      </c>
      <c r="L31" s="1383"/>
      <c r="M31" s="1384">
        <v>21.3</v>
      </c>
      <c r="N31" s="1384"/>
      <c r="O31" s="1283"/>
      <c r="P31" s="1082"/>
    </row>
    <row r="32" spans="1:16" s="876" customFormat="1" ht="13.5" customHeight="1" x14ac:dyDescent="0.2">
      <c r="A32" s="1111"/>
      <c r="B32" s="1392" t="s">
        <v>177</v>
      </c>
      <c r="C32" s="1392"/>
      <c r="D32" s="1392"/>
      <c r="E32" s="1393">
        <v>47.8</v>
      </c>
      <c r="F32" s="1393"/>
      <c r="G32" s="1393">
        <v>48.4</v>
      </c>
      <c r="H32" s="1393"/>
      <c r="I32" s="1393">
        <v>47.5</v>
      </c>
      <c r="J32" s="1393"/>
      <c r="K32" s="1393">
        <v>48.6</v>
      </c>
      <c r="L32" s="1393"/>
      <c r="M32" s="1394">
        <v>50.4</v>
      </c>
      <c r="N32" s="1394"/>
      <c r="O32" s="1292"/>
      <c r="P32" s="1111"/>
    </row>
    <row r="33" spans="1:20" ht="11.25" customHeight="1" x14ac:dyDescent="0.2">
      <c r="A33" s="1082"/>
      <c r="B33" s="1286"/>
      <c r="C33" s="793"/>
      <c r="D33" s="1244" t="s">
        <v>72</v>
      </c>
      <c r="E33" s="1383">
        <v>54.6</v>
      </c>
      <c r="F33" s="1383"/>
      <c r="G33" s="1383">
        <v>54.6</v>
      </c>
      <c r="H33" s="1383"/>
      <c r="I33" s="1383">
        <v>53.8</v>
      </c>
      <c r="J33" s="1383"/>
      <c r="K33" s="1383">
        <v>54.6</v>
      </c>
      <c r="L33" s="1383"/>
      <c r="M33" s="1384">
        <v>56.6</v>
      </c>
      <c r="N33" s="1384"/>
      <c r="O33" s="1283"/>
      <c r="P33" s="1082"/>
    </row>
    <row r="34" spans="1:20" ht="11.25" customHeight="1" x14ac:dyDescent="0.2">
      <c r="A34" s="1082"/>
      <c r="B34" s="1286"/>
      <c r="C34" s="793"/>
      <c r="D34" s="1244" t="s">
        <v>71</v>
      </c>
      <c r="E34" s="1383">
        <v>41.8</v>
      </c>
      <c r="F34" s="1383"/>
      <c r="G34" s="1383">
        <v>42.8</v>
      </c>
      <c r="H34" s="1383"/>
      <c r="I34" s="1383">
        <v>41.9</v>
      </c>
      <c r="J34" s="1383"/>
      <c r="K34" s="1383">
        <v>43.2</v>
      </c>
      <c r="L34" s="1383"/>
      <c r="M34" s="1384">
        <v>44.9</v>
      </c>
      <c r="N34" s="1384"/>
      <c r="O34" s="1283"/>
      <c r="P34" s="1082"/>
    </row>
    <row r="35" spans="1:20" ht="15.75" customHeight="1" x14ac:dyDescent="0.2">
      <c r="A35" s="1082"/>
      <c r="B35" s="1286"/>
      <c r="C35" s="1395" t="s">
        <v>178</v>
      </c>
      <c r="D35" s="1395"/>
      <c r="E35" s="1396">
        <v>0</v>
      </c>
      <c r="F35" s="1396"/>
      <c r="G35" s="1396">
        <v>0</v>
      </c>
      <c r="H35" s="1396"/>
      <c r="I35" s="1396">
        <v>0</v>
      </c>
      <c r="J35" s="1396"/>
      <c r="K35" s="1396">
        <v>0</v>
      </c>
      <c r="L35" s="1396"/>
      <c r="M35" s="1400">
        <v>0</v>
      </c>
      <c r="N35" s="1400"/>
      <c r="O35" s="1283"/>
      <c r="P35" s="1082"/>
    </row>
    <row r="36" spans="1:20" ht="11.25" customHeight="1" x14ac:dyDescent="0.2">
      <c r="A36" s="1082"/>
      <c r="B36" s="1286"/>
      <c r="C36" s="1397" t="s">
        <v>176</v>
      </c>
      <c r="D36" s="1397"/>
      <c r="E36" s="1398">
        <v>-6.1999999999999957</v>
      </c>
      <c r="F36" s="1398"/>
      <c r="G36" s="1398">
        <v>-6.8000000000000043</v>
      </c>
      <c r="H36" s="1398"/>
      <c r="I36" s="1398">
        <v>-6.0999999999999943</v>
      </c>
      <c r="J36" s="1398"/>
      <c r="K36" s="1398">
        <v>-5.8999999999999986</v>
      </c>
      <c r="L36" s="1398"/>
      <c r="M36" s="1399">
        <v>-5</v>
      </c>
      <c r="N36" s="1399"/>
      <c r="O36" s="1283"/>
      <c r="P36" s="1082"/>
    </row>
    <row r="37" spans="1:20" ht="11.25" customHeight="1" x14ac:dyDescent="0.2">
      <c r="A37" s="1082"/>
      <c r="B37" s="1286"/>
      <c r="C37" s="1397" t="s">
        <v>161</v>
      </c>
      <c r="D37" s="1397"/>
      <c r="E37" s="1398">
        <v>0.10000000000000142</v>
      </c>
      <c r="F37" s="1398"/>
      <c r="G37" s="1398">
        <v>-2.3000000000000007</v>
      </c>
      <c r="H37" s="1398"/>
      <c r="I37" s="1398">
        <v>-0.80000000000000071</v>
      </c>
      <c r="J37" s="1398"/>
      <c r="K37" s="1398">
        <v>-3</v>
      </c>
      <c r="L37" s="1398"/>
      <c r="M37" s="1399">
        <v>-2.0999999999999979</v>
      </c>
      <c r="N37" s="1399"/>
      <c r="O37" s="1283"/>
      <c r="P37" s="1082"/>
    </row>
    <row r="38" spans="1:20" ht="11.25" customHeight="1" x14ac:dyDescent="0.2">
      <c r="A38" s="1082"/>
      <c r="B38" s="1286"/>
      <c r="C38" s="1397" t="s">
        <v>177</v>
      </c>
      <c r="D38" s="1397"/>
      <c r="E38" s="1398">
        <v>-12.800000000000004</v>
      </c>
      <c r="F38" s="1398"/>
      <c r="G38" s="1398">
        <v>-11.800000000000004</v>
      </c>
      <c r="H38" s="1398"/>
      <c r="I38" s="1398">
        <v>-11.899999999999999</v>
      </c>
      <c r="J38" s="1398"/>
      <c r="K38" s="1398">
        <v>-11.399999999999999</v>
      </c>
      <c r="L38" s="1398"/>
      <c r="M38" s="1399">
        <v>-11.700000000000003</v>
      </c>
      <c r="N38" s="1399"/>
      <c r="O38" s="1283"/>
      <c r="P38" s="1082"/>
    </row>
    <row r="39" spans="1:20" ht="11.25" customHeight="1" thickBot="1" x14ac:dyDescent="0.25">
      <c r="A39" s="1082"/>
      <c r="B39" s="1286"/>
      <c r="C39" s="1244"/>
      <c r="D39" s="1244"/>
      <c r="E39" s="1293"/>
      <c r="F39" s="1293"/>
      <c r="G39" s="1293"/>
      <c r="H39" s="1293"/>
      <c r="I39" s="1293"/>
      <c r="J39" s="1293"/>
      <c r="K39" s="1293"/>
      <c r="L39" s="1293"/>
      <c r="M39" s="1294"/>
      <c r="N39" s="1294"/>
      <c r="O39" s="1283"/>
      <c r="P39" s="1082"/>
    </row>
    <row r="40" spans="1:20" s="1092" customFormat="1" ht="13.5" customHeight="1" thickBot="1" x14ac:dyDescent="0.25">
      <c r="A40" s="1087"/>
      <c r="B40" s="1265"/>
      <c r="C40" s="1089" t="s">
        <v>636</v>
      </c>
      <c r="D40" s="1090"/>
      <c r="E40" s="1090"/>
      <c r="F40" s="1090"/>
      <c r="G40" s="1090"/>
      <c r="H40" s="1090"/>
      <c r="I40" s="1090"/>
      <c r="J40" s="1090"/>
      <c r="K40" s="1090"/>
      <c r="L40" s="1090"/>
      <c r="M40" s="1090"/>
      <c r="N40" s="1091"/>
      <c r="O40" s="1283"/>
      <c r="P40" s="1087"/>
    </row>
    <row r="41" spans="1:20" s="1092" customFormat="1" ht="3.75" customHeight="1" x14ac:dyDescent="0.2">
      <c r="A41" s="1087"/>
      <c r="B41" s="1265"/>
      <c r="C41" s="1402" t="s">
        <v>164</v>
      </c>
      <c r="D41" s="1402"/>
      <c r="E41" s="1265"/>
      <c r="F41" s="1265"/>
      <c r="G41" s="1265"/>
      <c r="H41" s="1265"/>
      <c r="I41" s="1265"/>
      <c r="J41" s="1265"/>
      <c r="K41" s="1265"/>
      <c r="L41" s="1265"/>
      <c r="M41" s="1265"/>
      <c r="N41" s="1265"/>
      <c r="O41" s="1283"/>
      <c r="P41" s="1087"/>
    </row>
    <row r="42" spans="1:20" s="1290" customFormat="1" ht="12.75" customHeight="1" x14ac:dyDescent="0.2">
      <c r="A42" s="1287"/>
      <c r="B42" s="1099"/>
      <c r="C42" s="1402"/>
      <c r="D42" s="1402"/>
      <c r="E42" s="1259" t="s">
        <v>34</v>
      </c>
      <c r="F42" s="1260" t="s">
        <v>34</v>
      </c>
      <c r="G42" s="1259" t="s">
        <v>656</v>
      </c>
      <c r="H42" s="1260" t="s">
        <v>34</v>
      </c>
      <c r="I42" s="1261"/>
      <c r="J42" s="1260" t="s">
        <v>34</v>
      </c>
      <c r="K42" s="1262" t="s">
        <v>34</v>
      </c>
      <c r="L42" s="1263" t="s">
        <v>657</v>
      </c>
      <c r="M42" s="1263" t="s">
        <v>34</v>
      </c>
      <c r="N42" s="1264"/>
      <c r="O42" s="1289"/>
      <c r="P42" s="1287"/>
    </row>
    <row r="43" spans="1:20" x14ac:dyDescent="0.2">
      <c r="A43" s="1082"/>
      <c r="B43" s="1080"/>
      <c r="C43" s="1095"/>
      <c r="D43" s="1095"/>
      <c r="E43" s="1378" t="str">
        <f>+E7</f>
        <v>2.º trimestre</v>
      </c>
      <c r="F43" s="1378"/>
      <c r="G43" s="1378" t="str">
        <f>+G7</f>
        <v>3.º trimestre</v>
      </c>
      <c r="H43" s="1378"/>
      <c r="I43" s="1378" t="str">
        <f>+I7</f>
        <v>4.º trimestre</v>
      </c>
      <c r="J43" s="1378"/>
      <c r="K43" s="1378" t="str">
        <f>+K7</f>
        <v>1.º trimestre</v>
      </c>
      <c r="L43" s="1378"/>
      <c r="M43" s="1378" t="str">
        <f>+M7</f>
        <v>2.º trimestre</v>
      </c>
      <c r="N43" s="1378"/>
      <c r="O43" s="1283"/>
      <c r="P43" s="1082"/>
    </row>
    <row r="44" spans="1:20" ht="11.25" customHeight="1" x14ac:dyDescent="0.2">
      <c r="A44" s="1082"/>
      <c r="B44" s="1080"/>
      <c r="C44" s="1095"/>
      <c r="D44" s="1095"/>
      <c r="E44" s="804" t="s">
        <v>165</v>
      </c>
      <c r="F44" s="804" t="s">
        <v>107</v>
      </c>
      <c r="G44" s="804" t="s">
        <v>165</v>
      </c>
      <c r="H44" s="804" t="s">
        <v>107</v>
      </c>
      <c r="I44" s="805" t="s">
        <v>165</v>
      </c>
      <c r="J44" s="805" t="s">
        <v>107</v>
      </c>
      <c r="K44" s="805" t="s">
        <v>165</v>
      </c>
      <c r="L44" s="805" t="s">
        <v>107</v>
      </c>
      <c r="M44" s="805" t="s">
        <v>165</v>
      </c>
      <c r="N44" s="805" t="s">
        <v>107</v>
      </c>
      <c r="O44" s="1283"/>
      <c r="P44" s="1082"/>
    </row>
    <row r="45" spans="1:20" s="1098" customFormat="1" ht="15" customHeight="1" x14ac:dyDescent="0.2">
      <c r="A45" s="1096"/>
      <c r="B45" s="1295"/>
      <c r="C45" s="1371" t="s">
        <v>13</v>
      </c>
      <c r="D45" s="1371"/>
      <c r="E45" s="1109">
        <v>4514.6000000000004</v>
      </c>
      <c r="F45" s="1109">
        <f>+E45/E45*100</f>
        <v>100</v>
      </c>
      <c r="G45" s="1109">
        <v>4565.1000000000004</v>
      </c>
      <c r="H45" s="1109">
        <f>+G45/G45*100</f>
        <v>100</v>
      </c>
      <c r="I45" s="1109">
        <v>4491.6000000000004</v>
      </c>
      <c r="J45" s="1109">
        <f>+I45/I45*100</f>
        <v>100</v>
      </c>
      <c r="K45" s="1109">
        <v>4477.1000000000004</v>
      </c>
      <c r="L45" s="1109">
        <f>+K45/K45*100</f>
        <v>100</v>
      </c>
      <c r="M45" s="1109">
        <v>4580.8</v>
      </c>
      <c r="N45" s="1109">
        <f>+M45/M45*100</f>
        <v>100</v>
      </c>
      <c r="O45" s="1285"/>
      <c r="P45" s="1096"/>
      <c r="R45" s="1329"/>
      <c r="T45" s="1330"/>
    </row>
    <row r="46" spans="1:20" s="1290" customFormat="1" ht="11.25" customHeight="1" x14ac:dyDescent="0.2">
      <c r="A46" s="1287"/>
      <c r="B46" s="1099"/>
      <c r="C46" s="794"/>
      <c r="D46" s="1296" t="s">
        <v>161</v>
      </c>
      <c r="E46" s="1113">
        <v>234.1</v>
      </c>
      <c r="F46" s="1113">
        <f>+E46/E$45*100</f>
        <v>5.1853984849156065</v>
      </c>
      <c r="G46" s="1113">
        <v>271.89999999999998</v>
      </c>
      <c r="H46" s="1113">
        <f>+G46/G$45*100</f>
        <v>5.9560579176797868</v>
      </c>
      <c r="I46" s="1113">
        <v>243.9</v>
      </c>
      <c r="J46" s="1113">
        <f>+I46/I$45*100</f>
        <v>5.4301362543414369</v>
      </c>
      <c r="K46" s="1113">
        <v>242</v>
      </c>
      <c r="L46" s="1113">
        <f>+K46/K$45*100</f>
        <v>5.4052846708807039</v>
      </c>
      <c r="M46" s="1113">
        <v>246.5</v>
      </c>
      <c r="N46" s="1113">
        <f>+M46/M$45*100</f>
        <v>5.3811561299336352</v>
      </c>
      <c r="O46" s="1289"/>
      <c r="P46" s="1287"/>
      <c r="R46" s="1329"/>
    </row>
    <row r="47" spans="1:20" s="1290" customFormat="1" ht="11.25" customHeight="1" x14ac:dyDescent="0.2">
      <c r="A47" s="1287"/>
      <c r="B47" s="1099"/>
      <c r="C47" s="794"/>
      <c r="D47" s="790" t="s">
        <v>637</v>
      </c>
      <c r="E47" s="1113">
        <v>895.2</v>
      </c>
      <c r="F47" s="1113">
        <f>+E47/E45*100</f>
        <v>19.828999246887875</v>
      </c>
      <c r="G47" s="1113">
        <v>912</v>
      </c>
      <c r="H47" s="1113">
        <f>+G47/G45*100</f>
        <v>19.977656568311755</v>
      </c>
      <c r="I47" s="1113">
        <v>867.8</v>
      </c>
      <c r="J47" s="1113">
        <f>+I47/I45*100</f>
        <v>19.3205093953157</v>
      </c>
      <c r="K47" s="1113">
        <v>883.2</v>
      </c>
      <c r="L47" s="1113">
        <f>+K47/K45*100</f>
        <v>19.727055460007595</v>
      </c>
      <c r="M47" s="1113">
        <v>924.3</v>
      </c>
      <c r="N47" s="1113">
        <f>+M47/M45*100</f>
        <v>20.177698218651763</v>
      </c>
      <c r="O47" s="1289"/>
      <c r="P47" s="1287"/>
      <c r="R47" s="1329"/>
    </row>
    <row r="48" spans="1:20" s="1290" customFormat="1" ht="12.75" customHeight="1" x14ac:dyDescent="0.2">
      <c r="A48" s="1287"/>
      <c r="B48" s="1297"/>
      <c r="C48" s="790" t="s">
        <v>192</v>
      </c>
      <c r="D48" s="796"/>
      <c r="E48" s="1113">
        <v>1567</v>
      </c>
      <c r="F48" s="1113">
        <f>E48/E$45*100</f>
        <v>34.709608824702073</v>
      </c>
      <c r="G48" s="1113">
        <v>1575.8</v>
      </c>
      <c r="H48" s="1113">
        <f>G48/G$45*100</f>
        <v>34.518411425817611</v>
      </c>
      <c r="I48" s="1113">
        <v>1561.7</v>
      </c>
      <c r="J48" s="1113">
        <f>I48/I$45*100</f>
        <v>34.769347225932847</v>
      </c>
      <c r="K48" s="1113">
        <v>1561.7</v>
      </c>
      <c r="L48" s="1113">
        <f>K48/K$45*100</f>
        <v>34.881954836836343</v>
      </c>
      <c r="M48" s="1113">
        <v>1579.8</v>
      </c>
      <c r="N48" s="1113">
        <f>M48/M$45*100</f>
        <v>34.48742577715683</v>
      </c>
      <c r="O48" s="1289"/>
      <c r="P48" s="1287"/>
      <c r="R48" s="1329"/>
    </row>
    <row r="49" spans="1:18" s="1290" customFormat="1" ht="10.5" customHeight="1" x14ac:dyDescent="0.2">
      <c r="A49" s="1287"/>
      <c r="B49" s="1099"/>
      <c r="C49" s="793"/>
      <c r="D49" s="1244" t="s">
        <v>161</v>
      </c>
      <c r="E49" s="1114">
        <v>89.9</v>
      </c>
      <c r="F49" s="1114">
        <f>E49/E48*100</f>
        <v>5.7370772176132743</v>
      </c>
      <c r="G49" s="1114">
        <v>104.5</v>
      </c>
      <c r="H49" s="1114">
        <f>G49/G48*100</f>
        <v>6.6315522274400314</v>
      </c>
      <c r="I49" s="1114">
        <v>93.5</v>
      </c>
      <c r="J49" s="1114">
        <f>I49/I48*100</f>
        <v>5.9870653774732663</v>
      </c>
      <c r="K49" s="1114">
        <v>95.3</v>
      </c>
      <c r="L49" s="1114">
        <f>K49/K48*100</f>
        <v>6.1023243900877242</v>
      </c>
      <c r="M49" s="1114">
        <v>91.4</v>
      </c>
      <c r="N49" s="1114">
        <f>M49/M48*100</f>
        <v>5.7855424737308523</v>
      </c>
      <c r="O49" s="1289"/>
      <c r="P49" s="1287"/>
      <c r="R49" s="1329"/>
    </row>
    <row r="50" spans="1:18" s="1290" customFormat="1" ht="10.5" customHeight="1" x14ac:dyDescent="0.2">
      <c r="A50" s="1287"/>
      <c r="B50" s="1099"/>
      <c r="C50" s="793"/>
      <c r="D50" s="1244" t="s">
        <v>637</v>
      </c>
      <c r="E50" s="1114">
        <v>284.7</v>
      </c>
      <c r="F50" s="1114">
        <f>+E50/E48*100</f>
        <v>18.168474792597319</v>
      </c>
      <c r="G50" s="1114">
        <v>288</v>
      </c>
      <c r="H50" s="1114">
        <f>+G50/G48*100</f>
        <v>18.276431019164868</v>
      </c>
      <c r="I50" s="1114">
        <v>271.7</v>
      </c>
      <c r="J50" s="1114">
        <f>+I50/I48*100</f>
        <v>17.397707626304669</v>
      </c>
      <c r="K50" s="1114">
        <v>278.8</v>
      </c>
      <c r="L50" s="1114">
        <f>+K50/K48*100</f>
        <v>17.852340398283921</v>
      </c>
      <c r="M50" s="1114">
        <v>286</v>
      </c>
      <c r="N50" s="1114">
        <f>+M50/M48*100</f>
        <v>18.103557412330677</v>
      </c>
      <c r="O50" s="1289"/>
      <c r="P50" s="1287"/>
      <c r="R50" s="1329"/>
    </row>
    <row r="51" spans="1:18" s="1290" customFormat="1" ht="12.75" customHeight="1" x14ac:dyDescent="0.2">
      <c r="A51" s="1287"/>
      <c r="B51" s="1099"/>
      <c r="C51" s="790" t="s">
        <v>193</v>
      </c>
      <c r="D51" s="796"/>
      <c r="E51" s="1113">
        <v>1053.2</v>
      </c>
      <c r="F51" s="1113">
        <f>E51/E$45*100</f>
        <v>23.328755592965045</v>
      </c>
      <c r="G51" s="1113">
        <v>1064.5</v>
      </c>
      <c r="H51" s="1113">
        <f>G51/G$45*100</f>
        <v>23.318218658955992</v>
      </c>
      <c r="I51" s="1113">
        <v>1034.4000000000001</v>
      </c>
      <c r="J51" s="1113">
        <f>I51/I$45*100</f>
        <v>23.029655356665778</v>
      </c>
      <c r="K51" s="1113">
        <v>1029.5999999999999</v>
      </c>
      <c r="L51" s="1113">
        <f>K51/K$45*100</f>
        <v>22.997029327019717</v>
      </c>
      <c r="M51" s="1113">
        <v>1068.5</v>
      </c>
      <c r="N51" s="1113">
        <f>M51/M$45*100</f>
        <v>23.325619979042962</v>
      </c>
      <c r="O51" s="1289"/>
      <c r="P51" s="1287"/>
      <c r="R51" s="1329"/>
    </row>
    <row r="52" spans="1:18" s="1290" customFormat="1" ht="10.5" customHeight="1" x14ac:dyDescent="0.2">
      <c r="A52" s="1287"/>
      <c r="B52" s="1099"/>
      <c r="C52" s="793"/>
      <c r="D52" s="1244" t="s">
        <v>161</v>
      </c>
      <c r="E52" s="1114">
        <v>50.6</v>
      </c>
      <c r="F52" s="1114">
        <f>E52/E51*100</f>
        <v>4.8044056209646788</v>
      </c>
      <c r="G52" s="1114">
        <v>60.8</v>
      </c>
      <c r="H52" s="1114">
        <f>G52/G51*100</f>
        <v>5.7116016909347112</v>
      </c>
      <c r="I52" s="1114">
        <v>56.7</v>
      </c>
      <c r="J52" s="1114">
        <f>I52/I51*100</f>
        <v>5.4814385150812068</v>
      </c>
      <c r="K52" s="1114">
        <v>50.3</v>
      </c>
      <c r="L52" s="1114">
        <f>K52/K51*100</f>
        <v>4.885392385392386</v>
      </c>
      <c r="M52" s="1114">
        <v>52.9</v>
      </c>
      <c r="N52" s="1114">
        <f>M52/M51*100</f>
        <v>4.9508656995788485</v>
      </c>
      <c r="O52" s="1289"/>
      <c r="P52" s="1287"/>
      <c r="R52" s="1329"/>
    </row>
    <row r="53" spans="1:18" s="1290" customFormat="1" ht="10.5" customHeight="1" x14ac:dyDescent="0.2">
      <c r="A53" s="1287"/>
      <c r="B53" s="1099"/>
      <c r="C53" s="793"/>
      <c r="D53" s="1244" t="s">
        <v>637</v>
      </c>
      <c r="E53" s="1114">
        <v>266.3</v>
      </c>
      <c r="F53" s="1114">
        <f>+E53/E51*100</f>
        <v>25.284846183061148</v>
      </c>
      <c r="G53" s="1114">
        <v>267.8</v>
      </c>
      <c r="H53" s="1114">
        <f>+G53/G51*100</f>
        <v>25.157350868952559</v>
      </c>
      <c r="I53" s="1114">
        <v>248.2</v>
      </c>
      <c r="J53" s="1114">
        <f>+I53/I51*100</f>
        <v>23.99458623356535</v>
      </c>
      <c r="K53" s="1114">
        <v>250.9</v>
      </c>
      <c r="L53" s="1114">
        <f>+K53/K51*100</f>
        <v>24.368686868686869</v>
      </c>
      <c r="M53" s="1114">
        <v>265.89999999999998</v>
      </c>
      <c r="N53" s="1114">
        <f>+M53/M51*100</f>
        <v>24.885353299017314</v>
      </c>
      <c r="O53" s="1289"/>
      <c r="P53" s="1287"/>
      <c r="R53" s="1329"/>
    </row>
    <row r="54" spans="1:18" s="1290" customFormat="1" ht="12.75" customHeight="1" x14ac:dyDescent="0.2">
      <c r="A54" s="1287"/>
      <c r="B54" s="1099"/>
      <c r="C54" s="790" t="s">
        <v>59</v>
      </c>
      <c r="D54" s="796"/>
      <c r="E54" s="1113">
        <v>1173.9000000000001</v>
      </c>
      <c r="F54" s="1113">
        <f>E54/E$45*100</f>
        <v>26.002303637088559</v>
      </c>
      <c r="G54" s="1113">
        <v>1187.5</v>
      </c>
      <c r="H54" s="1113">
        <f>G54/G$45*100</f>
        <v>26.012573656655931</v>
      </c>
      <c r="I54" s="1113">
        <v>1186.5999999999999</v>
      </c>
      <c r="J54" s="1113">
        <f>I54/I$45*100</f>
        <v>26.418202867575026</v>
      </c>
      <c r="K54" s="1113">
        <v>1189</v>
      </c>
      <c r="L54" s="1113">
        <f>K54/K$45*100</f>
        <v>26.557369725938663</v>
      </c>
      <c r="M54" s="1113">
        <v>1203.7</v>
      </c>
      <c r="N54" s="1113">
        <f>M54/M$45*100</f>
        <v>26.277069507509605</v>
      </c>
      <c r="O54" s="1289"/>
      <c r="P54" s="1287"/>
      <c r="R54" s="1329"/>
    </row>
    <row r="55" spans="1:18" s="1290" customFormat="1" ht="10.5" customHeight="1" x14ac:dyDescent="0.2">
      <c r="A55" s="1287"/>
      <c r="B55" s="1099"/>
      <c r="C55" s="793"/>
      <c r="D55" s="1244" t="s">
        <v>161</v>
      </c>
      <c r="E55" s="1114">
        <v>54.7</v>
      </c>
      <c r="F55" s="1114">
        <f>E55/E54*100</f>
        <v>4.6596814038674506</v>
      </c>
      <c r="G55" s="1114">
        <v>57.7</v>
      </c>
      <c r="H55" s="1114">
        <f>G55/G54*100</f>
        <v>4.8589473684210533</v>
      </c>
      <c r="I55" s="1114">
        <v>57</v>
      </c>
      <c r="J55" s="1114">
        <f>I55/I54*100</f>
        <v>4.8036406539693246</v>
      </c>
      <c r="K55" s="1114">
        <v>61.3</v>
      </c>
      <c r="L55" s="1114">
        <f>K55/K54*100</f>
        <v>5.1555929352396976</v>
      </c>
      <c r="M55" s="1114">
        <v>61.6</v>
      </c>
      <c r="N55" s="1114">
        <f>M55/M54*100</f>
        <v>5.1175542078591016</v>
      </c>
      <c r="O55" s="1289"/>
      <c r="P55" s="1287"/>
      <c r="R55" s="1329"/>
    </row>
    <row r="56" spans="1:18" s="1290" customFormat="1" ht="10.5" customHeight="1" x14ac:dyDescent="0.2">
      <c r="A56" s="1287"/>
      <c r="B56" s="1099"/>
      <c r="C56" s="793"/>
      <c r="D56" s="1244" t="s">
        <v>637</v>
      </c>
      <c r="E56" s="1114">
        <v>202.2</v>
      </c>
      <c r="F56" s="1114">
        <f>+E56/E54*100</f>
        <v>17.224635829286992</v>
      </c>
      <c r="G56" s="1114">
        <v>211.6</v>
      </c>
      <c r="H56" s="1114">
        <f>+G56/G54*100</f>
        <v>17.81894736842105</v>
      </c>
      <c r="I56" s="1114">
        <v>207.8</v>
      </c>
      <c r="J56" s="1114">
        <f>+I56/I54*100</f>
        <v>17.512219787628521</v>
      </c>
      <c r="K56" s="1114">
        <v>215.5</v>
      </c>
      <c r="L56" s="1114">
        <f>+K56/K54*100</f>
        <v>18.124474348191757</v>
      </c>
      <c r="M56" s="1114">
        <v>224.4</v>
      </c>
      <c r="N56" s="1114">
        <f>+M56/M54*100</f>
        <v>18.642518900058153</v>
      </c>
      <c r="O56" s="1289"/>
      <c r="P56" s="1287"/>
      <c r="R56" s="1329"/>
    </row>
    <row r="57" spans="1:18" s="1290" customFormat="1" ht="12.75" customHeight="1" x14ac:dyDescent="0.2">
      <c r="A57" s="1287"/>
      <c r="B57" s="1099"/>
      <c r="C57" s="790" t="s">
        <v>195</v>
      </c>
      <c r="D57" s="796"/>
      <c r="E57" s="1113">
        <v>309.7</v>
      </c>
      <c r="F57" s="1113">
        <f>E57/E$45*100</f>
        <v>6.8599654454436703</v>
      </c>
      <c r="G57" s="1113">
        <v>313.2</v>
      </c>
      <c r="H57" s="1113">
        <f>G57/G$45*100</f>
        <v>6.8607478478018002</v>
      </c>
      <c r="I57" s="1113">
        <v>305.10000000000002</v>
      </c>
      <c r="J57" s="1113">
        <f>I57/I$45*100</f>
        <v>6.7926796687149347</v>
      </c>
      <c r="K57" s="1113">
        <v>297.39999999999998</v>
      </c>
      <c r="L57" s="1113">
        <f>K57/K$45*100</f>
        <v>6.6426928145451285</v>
      </c>
      <c r="M57" s="1113">
        <v>307.7</v>
      </c>
      <c r="N57" s="1113">
        <f>M57/M$45*100</f>
        <v>6.7171673070206079</v>
      </c>
      <c r="O57" s="1289"/>
      <c r="P57" s="1287"/>
      <c r="R57" s="1329"/>
    </row>
    <row r="58" spans="1:18" s="1290" customFormat="1" ht="10.5" customHeight="1" x14ac:dyDescent="0.2">
      <c r="A58" s="1287"/>
      <c r="B58" s="1099"/>
      <c r="C58" s="793"/>
      <c r="D58" s="1244" t="s">
        <v>161</v>
      </c>
      <c r="E58" s="1114">
        <v>15.5</v>
      </c>
      <c r="F58" s="1114">
        <f>E58/E57*100</f>
        <v>5.0048433968356472</v>
      </c>
      <c r="G58" s="1114">
        <v>18.100000000000001</v>
      </c>
      <c r="H58" s="1114">
        <f>G58/G57*100</f>
        <v>5.7790549169859515</v>
      </c>
      <c r="I58" s="1114">
        <v>14.6</v>
      </c>
      <c r="J58" s="1114">
        <f>I58/I57*100</f>
        <v>4.7853162897410675</v>
      </c>
      <c r="K58" s="1114">
        <v>13.8</v>
      </c>
      <c r="L58" s="1114">
        <f>K58/K57*100</f>
        <v>4.6402151983860129</v>
      </c>
      <c r="M58" s="1114">
        <v>14.1</v>
      </c>
      <c r="N58" s="1114">
        <f>M58/M57*100</f>
        <v>4.582385440363991</v>
      </c>
      <c r="O58" s="1289"/>
      <c r="P58" s="1287"/>
      <c r="R58" s="1329"/>
    </row>
    <row r="59" spans="1:18" s="1290" customFormat="1" ht="10.5" customHeight="1" x14ac:dyDescent="0.2">
      <c r="A59" s="1287"/>
      <c r="B59" s="1099"/>
      <c r="C59" s="793"/>
      <c r="D59" s="1244" t="s">
        <v>637</v>
      </c>
      <c r="E59" s="1114">
        <v>66.5</v>
      </c>
      <c r="F59" s="1114">
        <f>+E59/E57*100</f>
        <v>21.472392638036812</v>
      </c>
      <c r="G59" s="1114">
        <v>66.2</v>
      </c>
      <c r="H59" s="1114">
        <f>+G59/G57*100</f>
        <v>21.136653895274588</v>
      </c>
      <c r="I59" s="1114">
        <v>64.5</v>
      </c>
      <c r="J59" s="1114">
        <f>+I59/I57*100</f>
        <v>21.140609636184855</v>
      </c>
      <c r="K59" s="1114">
        <v>63.5</v>
      </c>
      <c r="L59" s="1114">
        <f>+K59/K57*100</f>
        <v>21.351714862138536</v>
      </c>
      <c r="M59" s="1114">
        <v>68.5</v>
      </c>
      <c r="N59" s="1114">
        <f>+M59/M57*100</f>
        <v>22.261943451413714</v>
      </c>
      <c r="O59" s="1289"/>
      <c r="P59" s="1287"/>
      <c r="R59" s="1329"/>
    </row>
    <row r="60" spans="1:18" s="1290" customFormat="1" ht="12.75" customHeight="1" x14ac:dyDescent="0.2">
      <c r="A60" s="1287"/>
      <c r="B60" s="1099"/>
      <c r="C60" s="790" t="s">
        <v>196</v>
      </c>
      <c r="D60" s="796"/>
      <c r="E60" s="1113">
        <v>197.9</v>
      </c>
      <c r="F60" s="1113">
        <f>E60/E$45*100</f>
        <v>4.3835555752447606</v>
      </c>
      <c r="G60" s="1113">
        <v>206.7</v>
      </c>
      <c r="H60" s="1113">
        <f>G60/G$45*100</f>
        <v>4.5278307156469726</v>
      </c>
      <c r="I60" s="1113">
        <v>188.7</v>
      </c>
      <c r="J60" s="1113">
        <f>I60/I$45*100</f>
        <v>4.2011755276516158</v>
      </c>
      <c r="K60" s="1113">
        <v>183</v>
      </c>
      <c r="L60" s="1113">
        <f>K60/K$45*100</f>
        <v>4.0874673337651597</v>
      </c>
      <c r="M60" s="1113">
        <v>199.7</v>
      </c>
      <c r="N60" s="1113">
        <f>M60/M$45*100</f>
        <v>4.3595005239259512</v>
      </c>
      <c r="O60" s="1289"/>
      <c r="P60" s="1287"/>
      <c r="R60" s="1329"/>
    </row>
    <row r="61" spans="1:18" s="1290" customFormat="1" ht="10.5" customHeight="1" x14ac:dyDescent="0.2">
      <c r="A61" s="1287"/>
      <c r="B61" s="1099"/>
      <c r="C61" s="793"/>
      <c r="D61" s="1244" t="s">
        <v>161</v>
      </c>
      <c r="E61" s="1114">
        <v>11.6</v>
      </c>
      <c r="F61" s="1114">
        <f>E61/E60*100</f>
        <v>5.8615462354724608</v>
      </c>
      <c r="G61" s="1114">
        <v>17.7</v>
      </c>
      <c r="H61" s="1114">
        <f>G61/G60*100</f>
        <v>8.5631349782293178</v>
      </c>
      <c r="I61" s="1114">
        <v>10.4</v>
      </c>
      <c r="J61" s="1114">
        <f>I61/I60*100</f>
        <v>5.5113937466878653</v>
      </c>
      <c r="K61" s="1114">
        <v>8.6</v>
      </c>
      <c r="L61" s="1114">
        <f>K61/K60*100</f>
        <v>4.6994535519125682</v>
      </c>
      <c r="M61" s="1114">
        <v>13.4</v>
      </c>
      <c r="N61" s="1114">
        <f>M61/M60*100</f>
        <v>6.7100650976464697</v>
      </c>
      <c r="O61" s="1289"/>
      <c r="P61" s="1287"/>
      <c r="R61" s="1329"/>
    </row>
    <row r="62" spans="1:18" s="1290" customFormat="1" ht="10.5" customHeight="1" x14ac:dyDescent="0.2">
      <c r="A62" s="1287"/>
      <c r="B62" s="1099"/>
      <c r="C62" s="793"/>
      <c r="D62" s="1244" t="s">
        <v>637</v>
      </c>
      <c r="E62" s="1114">
        <v>40.1</v>
      </c>
      <c r="F62" s="1114">
        <f>+E62/E60*100</f>
        <v>20.26275896917635</v>
      </c>
      <c r="G62" s="1114">
        <v>40.5</v>
      </c>
      <c r="H62" s="1114">
        <f>+G62/G60*100</f>
        <v>19.593613933236576</v>
      </c>
      <c r="I62" s="1114">
        <v>38.9</v>
      </c>
      <c r="J62" s="1114">
        <f>+I62/I60*100</f>
        <v>20.614732379438262</v>
      </c>
      <c r="K62" s="1114">
        <v>36.5</v>
      </c>
      <c r="L62" s="1114">
        <f>+K62/K60*100</f>
        <v>19.94535519125683</v>
      </c>
      <c r="M62" s="1114">
        <v>39.4</v>
      </c>
      <c r="N62" s="1114">
        <f>+M62/M60*100</f>
        <v>19.729594391587383</v>
      </c>
      <c r="O62" s="1289"/>
      <c r="P62" s="1287"/>
      <c r="R62" s="1329"/>
    </row>
    <row r="63" spans="1:18" s="1290" customFormat="1" ht="12.75" customHeight="1" x14ac:dyDescent="0.2">
      <c r="A63" s="1287"/>
      <c r="B63" s="1099"/>
      <c r="C63" s="790" t="s">
        <v>132</v>
      </c>
      <c r="D63" s="796"/>
      <c r="E63" s="1113">
        <v>102.2</v>
      </c>
      <c r="F63" s="1113">
        <f>E63/E$45*100</f>
        <v>2.2637664466397909</v>
      </c>
      <c r="G63" s="1113">
        <v>102.4</v>
      </c>
      <c r="H63" s="1113">
        <f>G63/G$45*100</f>
        <v>2.2431052988981621</v>
      </c>
      <c r="I63" s="1113">
        <v>103.5</v>
      </c>
      <c r="J63" s="1113">
        <f>I63/I$45*100</f>
        <v>2.3043013625434141</v>
      </c>
      <c r="K63" s="1113">
        <v>104.5</v>
      </c>
      <c r="L63" s="1113">
        <f>K63/K$45*100</f>
        <v>2.3341001987893946</v>
      </c>
      <c r="M63" s="1113">
        <v>108</v>
      </c>
      <c r="N63" s="1113">
        <f>M63/M$45*100</f>
        <v>2.3576667830946558</v>
      </c>
      <c r="O63" s="1289"/>
      <c r="P63" s="1287"/>
      <c r="R63" s="1329"/>
    </row>
    <row r="64" spans="1:18" s="1290" customFormat="1" ht="10.5" customHeight="1" x14ac:dyDescent="0.2">
      <c r="A64" s="1287"/>
      <c r="B64" s="1099"/>
      <c r="C64" s="793"/>
      <c r="D64" s="1244" t="s">
        <v>161</v>
      </c>
      <c r="E64" s="1114">
        <v>7.9</v>
      </c>
      <c r="F64" s="1114">
        <f>E64/E63*100</f>
        <v>7.7299412915851269</v>
      </c>
      <c r="G64" s="1114">
        <v>8.1</v>
      </c>
      <c r="H64" s="1114">
        <f>G64/G63*100</f>
        <v>7.9101562499999982</v>
      </c>
      <c r="I64" s="1114">
        <v>6.8</v>
      </c>
      <c r="J64" s="1114">
        <f>I64/I63*100</f>
        <v>6.5700483091787447</v>
      </c>
      <c r="K64" s="1114">
        <v>7.2</v>
      </c>
      <c r="L64" s="1114">
        <f>K64/K63*100</f>
        <v>6.8899521531100474</v>
      </c>
      <c r="M64" s="1114">
        <v>7.9</v>
      </c>
      <c r="N64" s="1114">
        <f>M64/M63*100</f>
        <v>7.3148148148148158</v>
      </c>
      <c r="O64" s="1289"/>
      <c r="P64" s="1287"/>
      <c r="R64" s="1329"/>
    </row>
    <row r="65" spans="1:18" s="1290" customFormat="1" ht="10.5" customHeight="1" x14ac:dyDescent="0.2">
      <c r="A65" s="1287"/>
      <c r="B65" s="1099"/>
      <c r="C65" s="793"/>
      <c r="D65" s="1244" t="s">
        <v>637</v>
      </c>
      <c r="E65" s="1114">
        <v>14.2</v>
      </c>
      <c r="F65" s="1114">
        <f>+E65/E63*100</f>
        <v>13.894324853228962</v>
      </c>
      <c r="G65" s="1114">
        <v>14.8</v>
      </c>
      <c r="H65" s="1114">
        <f>+G65/G63*100</f>
        <v>14.453125</v>
      </c>
      <c r="I65" s="1114">
        <v>16.100000000000001</v>
      </c>
      <c r="J65" s="1114">
        <f>+I65/I63*100</f>
        <v>15.555555555555555</v>
      </c>
      <c r="K65" s="1114">
        <v>16.100000000000001</v>
      </c>
      <c r="L65" s="1114">
        <f>+K65/K63*100</f>
        <v>15.406698564593302</v>
      </c>
      <c r="M65" s="1114">
        <v>17.600000000000001</v>
      </c>
      <c r="N65" s="1114">
        <f>+M65/M63*100</f>
        <v>16.296296296296298</v>
      </c>
      <c r="O65" s="1289"/>
      <c r="P65" s="1287"/>
      <c r="R65" s="1329"/>
    </row>
    <row r="66" spans="1:18" s="1290" customFormat="1" ht="12.75" customHeight="1" x14ac:dyDescent="0.2">
      <c r="A66" s="1287"/>
      <c r="B66" s="1099"/>
      <c r="C66" s="790" t="s">
        <v>133</v>
      </c>
      <c r="D66" s="796"/>
      <c r="E66" s="1113">
        <v>110.8</v>
      </c>
      <c r="F66" s="1113">
        <f>E66/E$45*100</f>
        <v>2.4542595135781684</v>
      </c>
      <c r="G66" s="1113">
        <v>115</v>
      </c>
      <c r="H66" s="1113">
        <f>G66/G$45*100</f>
        <v>2.5191123962235218</v>
      </c>
      <c r="I66" s="1113">
        <v>111.4</v>
      </c>
      <c r="J66" s="1113">
        <f>I66/I$45*100</f>
        <v>2.4801852346602544</v>
      </c>
      <c r="K66" s="1113">
        <v>111.9</v>
      </c>
      <c r="L66" s="1113">
        <f>K66/K$45*100</f>
        <v>2.4993857631055816</v>
      </c>
      <c r="M66" s="1113">
        <v>113.3</v>
      </c>
      <c r="N66" s="1113">
        <f>M66/M$45*100</f>
        <v>2.4733670974502271</v>
      </c>
      <c r="O66" s="1289"/>
      <c r="P66" s="1287"/>
      <c r="R66" s="1329"/>
    </row>
    <row r="67" spans="1:18" s="1290" customFormat="1" ht="10.5" customHeight="1" x14ac:dyDescent="0.2">
      <c r="A67" s="1287"/>
      <c r="B67" s="1099"/>
      <c r="C67" s="793"/>
      <c r="D67" s="1244" t="s">
        <v>161</v>
      </c>
      <c r="E67" s="1114">
        <v>3.8</v>
      </c>
      <c r="F67" s="1114">
        <f>E67/E66*100</f>
        <v>3.4296028880866429</v>
      </c>
      <c r="G67" s="1114">
        <v>5.0999999999999996</v>
      </c>
      <c r="H67" s="1114">
        <f>G67/G66*100</f>
        <v>4.4347826086956514</v>
      </c>
      <c r="I67" s="1114">
        <v>4.8</v>
      </c>
      <c r="J67" s="1114">
        <f>I67/I66*100</f>
        <v>4.3087971274685808</v>
      </c>
      <c r="K67" s="1114">
        <v>5.3</v>
      </c>
      <c r="L67" s="1114">
        <f>K67/K66*100</f>
        <v>4.7363717605004467</v>
      </c>
      <c r="M67" s="1114">
        <v>5.2</v>
      </c>
      <c r="N67" s="1114">
        <f>M67/M66*100</f>
        <v>4.5895851721094445</v>
      </c>
      <c r="O67" s="1289"/>
      <c r="P67" s="1287"/>
      <c r="R67" s="1329"/>
    </row>
    <row r="68" spans="1:18" s="1290" customFormat="1" ht="10.5" customHeight="1" x14ac:dyDescent="0.2">
      <c r="A68" s="1287"/>
      <c r="B68" s="1099"/>
      <c r="C68" s="793"/>
      <c r="D68" s="1244" t="s">
        <v>637</v>
      </c>
      <c r="E68" s="1114">
        <v>21.2</v>
      </c>
      <c r="F68" s="1114">
        <f>+E68/E66*100</f>
        <v>19.133574007220215</v>
      </c>
      <c r="G68" s="1114">
        <v>23.2</v>
      </c>
      <c r="H68" s="1114">
        <f>+G68/G66*100</f>
        <v>20.173913043478262</v>
      </c>
      <c r="I68" s="1114">
        <v>20.6</v>
      </c>
      <c r="J68" s="1114">
        <f>+I68/I66*100</f>
        <v>18.491921005385997</v>
      </c>
      <c r="K68" s="1114">
        <v>21.8</v>
      </c>
      <c r="L68" s="1114">
        <f>+K68/K66*100</f>
        <v>19.481680071492406</v>
      </c>
      <c r="M68" s="1114">
        <v>22.5</v>
      </c>
      <c r="N68" s="1114">
        <f>+M68/M66*100</f>
        <v>19.858781994704326</v>
      </c>
      <c r="O68" s="1289"/>
      <c r="P68" s="1287"/>
      <c r="R68" s="1329"/>
    </row>
    <row r="69" spans="1:18" s="876" customFormat="1" ht="12" customHeight="1" x14ac:dyDescent="0.2">
      <c r="A69" s="908"/>
      <c r="B69" s="908"/>
      <c r="C69" s="909" t="s">
        <v>435</v>
      </c>
      <c r="D69" s="910"/>
      <c r="E69" s="911"/>
      <c r="F69" s="1272"/>
      <c r="G69" s="911"/>
      <c r="H69" s="1272"/>
      <c r="I69" s="911"/>
      <c r="J69" s="1272"/>
      <c r="K69" s="911"/>
      <c r="L69" s="1272"/>
      <c r="M69" s="911"/>
      <c r="N69" s="1272"/>
      <c r="O69" s="1289"/>
      <c r="P69" s="903"/>
    </row>
    <row r="70" spans="1:18" ht="13.5" customHeight="1" x14ac:dyDescent="0.2">
      <c r="A70" s="1082"/>
      <c r="B70" s="1080"/>
      <c r="C70" s="1115" t="s">
        <v>428</v>
      </c>
      <c r="D70" s="1085"/>
      <c r="E70" s="1116" t="s">
        <v>88</v>
      </c>
      <c r="F70" s="998"/>
      <c r="G70" s="1117"/>
      <c r="H70" s="1117"/>
      <c r="I70" s="1293"/>
      <c r="J70" s="1298"/>
      <c r="K70" s="1299"/>
      <c r="L70" s="1293"/>
      <c r="M70" s="1300"/>
      <c r="N70" s="1300"/>
      <c r="O70" s="1283"/>
      <c r="P70" s="1082"/>
    </row>
    <row r="71" spans="1:18" s="876" customFormat="1" ht="13.5" customHeight="1" x14ac:dyDescent="0.2">
      <c r="A71" s="1111"/>
      <c r="B71" s="1301"/>
      <c r="C71" s="1301"/>
      <c r="D71" s="1301"/>
      <c r="E71" s="1080"/>
      <c r="F71" s="1080"/>
      <c r="G71" s="1080"/>
      <c r="H71" s="1080"/>
      <c r="I71" s="1080"/>
      <c r="J71" s="1080"/>
      <c r="K71" s="1401">
        <v>42248</v>
      </c>
      <c r="L71" s="1401"/>
      <c r="M71" s="1401"/>
      <c r="N71" s="1401"/>
      <c r="O71" s="1302">
        <v>7</v>
      </c>
      <c r="P71" s="1082"/>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081" customWidth="1"/>
    <col min="2" max="2" width="2.5703125" style="1081" customWidth="1"/>
    <col min="3" max="3" width="1" style="1081" customWidth="1"/>
    <col min="4" max="4" width="32.42578125" style="1081" customWidth="1"/>
    <col min="5" max="5" width="7.42578125" style="1081" customWidth="1"/>
    <col min="6" max="6" width="5.140625" style="1081" customWidth="1"/>
    <col min="7" max="7" width="7.42578125" style="1081" customWidth="1"/>
    <col min="8" max="8" width="5.140625" style="1081" customWidth="1"/>
    <col min="9" max="9" width="7.42578125" style="1081" customWidth="1"/>
    <col min="10" max="10" width="5.140625" style="1081" customWidth="1"/>
    <col min="11" max="11" width="7.42578125" style="1081" customWidth="1"/>
    <col min="12" max="12" width="5.140625" style="1081" customWidth="1"/>
    <col min="13" max="13" width="7.42578125" style="1081" customWidth="1"/>
    <col min="14" max="14" width="5.140625" style="1081" customWidth="1"/>
    <col min="15" max="15" width="2.5703125" style="1081" customWidth="1"/>
    <col min="16" max="16" width="1" style="1081" customWidth="1"/>
    <col min="17" max="16384" width="9.140625" style="1081"/>
  </cols>
  <sheetData>
    <row r="1" spans="1:16" ht="13.5" customHeight="1" x14ac:dyDescent="0.2">
      <c r="A1" s="1082"/>
      <c r="B1" s="1303"/>
      <c r="C1" s="1303"/>
      <c r="D1" s="1303"/>
      <c r="E1" s="1080"/>
      <c r="F1" s="1080"/>
      <c r="G1" s="1080"/>
      <c r="H1" s="1080"/>
      <c r="I1" s="1405" t="s">
        <v>334</v>
      </c>
      <c r="J1" s="1405"/>
      <c r="K1" s="1405"/>
      <c r="L1" s="1405"/>
      <c r="M1" s="1405"/>
      <c r="N1" s="1405"/>
      <c r="O1" s="1304"/>
      <c r="P1" s="1305"/>
    </row>
    <row r="2" spans="1:16" ht="6" customHeight="1" x14ac:dyDescent="0.2">
      <c r="A2" s="1082"/>
      <c r="B2" s="1306"/>
      <c r="C2" s="1276"/>
      <c r="D2" s="1276"/>
      <c r="E2" s="1278"/>
      <c r="F2" s="1278"/>
      <c r="G2" s="1278"/>
      <c r="H2" s="1278"/>
      <c r="I2" s="1083"/>
      <c r="J2" s="1083"/>
      <c r="K2" s="1083"/>
      <c r="L2" s="1083"/>
      <c r="M2" s="1083"/>
      <c r="N2" s="1307"/>
      <c r="O2" s="1080"/>
      <c r="P2" s="1082"/>
    </row>
    <row r="3" spans="1:16" ht="10.5" customHeight="1" thickBot="1" x14ac:dyDescent="0.25">
      <c r="A3" s="1082"/>
      <c r="B3" s="1308"/>
      <c r="C3" s="1309"/>
      <c r="D3" s="1310"/>
      <c r="E3" s="1311"/>
      <c r="F3" s="1311"/>
      <c r="G3" s="1311"/>
      <c r="H3" s="1311"/>
      <c r="I3" s="1080"/>
      <c r="J3" s="1080"/>
      <c r="K3" s="1080"/>
      <c r="L3" s="1080"/>
      <c r="M3" s="1375" t="s">
        <v>73</v>
      </c>
      <c r="N3" s="1375"/>
      <c r="O3" s="1080"/>
      <c r="P3" s="1082"/>
    </row>
    <row r="4" spans="1:16" s="1092" customFormat="1" ht="13.5" customHeight="1" thickBot="1" x14ac:dyDescent="0.25">
      <c r="A4" s="1087"/>
      <c r="B4" s="1088"/>
      <c r="C4" s="1312" t="s">
        <v>184</v>
      </c>
      <c r="D4" s="1090"/>
      <c r="E4" s="1090"/>
      <c r="F4" s="1090"/>
      <c r="G4" s="1090"/>
      <c r="H4" s="1090"/>
      <c r="I4" s="1090"/>
      <c r="J4" s="1090"/>
      <c r="K4" s="1090"/>
      <c r="L4" s="1090"/>
      <c r="M4" s="1090"/>
      <c r="N4" s="1091"/>
      <c r="O4" s="1080"/>
      <c r="P4" s="1087"/>
    </row>
    <row r="5" spans="1:16" ht="3.75" customHeight="1" x14ac:dyDescent="0.2">
      <c r="A5" s="1082"/>
      <c r="B5" s="1084"/>
      <c r="C5" s="1376" t="s">
        <v>160</v>
      </c>
      <c r="D5" s="1377"/>
      <c r="E5" s="1107"/>
      <c r="F5" s="1107"/>
      <c r="G5" s="1107"/>
      <c r="H5" s="1107"/>
      <c r="I5" s="1107"/>
      <c r="J5" s="1107"/>
      <c r="K5" s="1085"/>
      <c r="L5" s="1313"/>
      <c r="M5" s="1313"/>
      <c r="N5" s="1313"/>
      <c r="O5" s="1080"/>
      <c r="P5" s="1082"/>
    </row>
    <row r="6" spans="1:16" ht="12.75" customHeight="1" x14ac:dyDescent="0.2">
      <c r="A6" s="1082"/>
      <c r="B6" s="1084"/>
      <c r="C6" s="1377"/>
      <c r="D6" s="1377"/>
      <c r="E6" s="1259" t="s">
        <v>34</v>
      </c>
      <c r="F6" s="1260" t="s">
        <v>34</v>
      </c>
      <c r="G6" s="1259" t="s">
        <v>656</v>
      </c>
      <c r="H6" s="1260" t="s">
        <v>34</v>
      </c>
      <c r="I6" s="1261"/>
      <c r="J6" s="1260" t="s">
        <v>34</v>
      </c>
      <c r="K6" s="1262" t="s">
        <v>34</v>
      </c>
      <c r="L6" s="1263" t="s">
        <v>657</v>
      </c>
      <c r="M6" s="1263" t="s">
        <v>34</v>
      </c>
      <c r="N6" s="1264"/>
      <c r="O6" s="1080"/>
      <c r="P6" s="1087"/>
    </row>
    <row r="7" spans="1:16" ht="12.75" customHeight="1" x14ac:dyDescent="0.2">
      <c r="A7" s="1082"/>
      <c r="B7" s="1084"/>
      <c r="C7" s="1288"/>
      <c r="D7" s="1288"/>
      <c r="E7" s="1378" t="s">
        <v>694</v>
      </c>
      <c r="F7" s="1378"/>
      <c r="G7" s="1378" t="s">
        <v>695</v>
      </c>
      <c r="H7" s="1378"/>
      <c r="I7" s="1378" t="s">
        <v>696</v>
      </c>
      <c r="J7" s="1378"/>
      <c r="K7" s="1378" t="s">
        <v>697</v>
      </c>
      <c r="L7" s="1378"/>
      <c r="M7" s="1378" t="s">
        <v>694</v>
      </c>
      <c r="N7" s="1378"/>
      <c r="O7" s="1100"/>
      <c r="P7" s="1082"/>
    </row>
    <row r="8" spans="1:16" s="1098" customFormat="1" ht="17.25" customHeight="1" x14ac:dyDescent="0.2">
      <c r="A8" s="1096"/>
      <c r="B8" s="1097"/>
      <c r="C8" s="1371" t="s">
        <v>185</v>
      </c>
      <c r="D8" s="1371"/>
      <c r="E8" s="1403">
        <v>728.9</v>
      </c>
      <c r="F8" s="1403"/>
      <c r="G8" s="1403">
        <v>688.9</v>
      </c>
      <c r="H8" s="1403"/>
      <c r="I8" s="1403">
        <v>698.3</v>
      </c>
      <c r="J8" s="1403"/>
      <c r="K8" s="1403">
        <v>712.9</v>
      </c>
      <c r="L8" s="1403"/>
      <c r="M8" s="1404">
        <v>620.4</v>
      </c>
      <c r="N8" s="1404"/>
      <c r="O8" s="1102"/>
      <c r="P8" s="1096"/>
    </row>
    <row r="9" spans="1:16" ht="12" customHeight="1" x14ac:dyDescent="0.2">
      <c r="A9" s="1082"/>
      <c r="B9" s="1084"/>
      <c r="C9" s="790" t="s">
        <v>72</v>
      </c>
      <c r="D9" s="1099"/>
      <c r="E9" s="1406">
        <v>363.5</v>
      </c>
      <c r="F9" s="1406"/>
      <c r="G9" s="1406">
        <v>330.1</v>
      </c>
      <c r="H9" s="1406"/>
      <c r="I9" s="1406">
        <v>349.5</v>
      </c>
      <c r="J9" s="1406"/>
      <c r="K9" s="1406">
        <v>346.8</v>
      </c>
      <c r="L9" s="1406"/>
      <c r="M9" s="1407">
        <v>318.8</v>
      </c>
      <c r="N9" s="1407"/>
      <c r="O9" s="1100"/>
      <c r="P9" s="1082"/>
    </row>
    <row r="10" spans="1:16" ht="12" customHeight="1" x14ac:dyDescent="0.2">
      <c r="A10" s="1082"/>
      <c r="B10" s="1084"/>
      <c r="C10" s="790" t="s">
        <v>71</v>
      </c>
      <c r="D10" s="1099"/>
      <c r="E10" s="1406">
        <v>365.5</v>
      </c>
      <c r="F10" s="1406"/>
      <c r="G10" s="1406">
        <v>358.8</v>
      </c>
      <c r="H10" s="1406"/>
      <c r="I10" s="1406">
        <v>348.7</v>
      </c>
      <c r="J10" s="1406"/>
      <c r="K10" s="1406">
        <v>366.1</v>
      </c>
      <c r="L10" s="1406"/>
      <c r="M10" s="1407">
        <v>301.60000000000002</v>
      </c>
      <c r="N10" s="1407"/>
      <c r="O10" s="1100"/>
      <c r="P10" s="1082"/>
    </row>
    <row r="11" spans="1:16" ht="17.25" customHeight="1" x14ac:dyDescent="0.2">
      <c r="A11" s="1082"/>
      <c r="B11" s="1084"/>
      <c r="C11" s="790" t="s">
        <v>161</v>
      </c>
      <c r="D11" s="1099"/>
      <c r="E11" s="1406">
        <v>129.30000000000001</v>
      </c>
      <c r="F11" s="1406"/>
      <c r="G11" s="1406">
        <v>129.19999999999999</v>
      </c>
      <c r="H11" s="1406"/>
      <c r="I11" s="1406">
        <v>125.6</v>
      </c>
      <c r="J11" s="1406"/>
      <c r="K11" s="1406">
        <v>127</v>
      </c>
      <c r="L11" s="1406"/>
      <c r="M11" s="1407">
        <v>104.7</v>
      </c>
      <c r="N11" s="1407"/>
      <c r="O11" s="1100"/>
      <c r="P11" s="1082"/>
    </row>
    <row r="12" spans="1:16" ht="12.75" customHeight="1" x14ac:dyDescent="0.2">
      <c r="A12" s="1082"/>
      <c r="B12" s="1084"/>
      <c r="C12" s="790" t="s">
        <v>162</v>
      </c>
      <c r="D12" s="1099"/>
      <c r="E12" s="1406">
        <v>346.6</v>
      </c>
      <c r="F12" s="1406"/>
      <c r="G12" s="1406">
        <v>320.2</v>
      </c>
      <c r="H12" s="1406"/>
      <c r="I12" s="1406">
        <v>323.3</v>
      </c>
      <c r="J12" s="1406"/>
      <c r="K12" s="1406">
        <v>327.7</v>
      </c>
      <c r="L12" s="1406"/>
      <c r="M12" s="1407">
        <v>281.10000000000002</v>
      </c>
      <c r="N12" s="1407"/>
      <c r="O12" s="1100"/>
      <c r="P12" s="1082"/>
    </row>
    <row r="13" spans="1:16" ht="12.75" customHeight="1" x14ac:dyDescent="0.2">
      <c r="A13" s="1082"/>
      <c r="B13" s="1084"/>
      <c r="C13" s="790" t="s">
        <v>163</v>
      </c>
      <c r="D13" s="1099"/>
      <c r="E13" s="1406">
        <v>253</v>
      </c>
      <c r="F13" s="1406"/>
      <c r="G13" s="1406">
        <v>239.5</v>
      </c>
      <c r="H13" s="1406"/>
      <c r="I13" s="1406">
        <v>249.3</v>
      </c>
      <c r="J13" s="1406"/>
      <c r="K13" s="1406">
        <v>258.2</v>
      </c>
      <c r="L13" s="1406"/>
      <c r="M13" s="1407">
        <v>234.6</v>
      </c>
      <c r="N13" s="1407"/>
      <c r="O13" s="1100"/>
      <c r="P13" s="1082"/>
    </row>
    <row r="14" spans="1:16" ht="17.25" customHeight="1" x14ac:dyDescent="0.2">
      <c r="A14" s="1082"/>
      <c r="B14" s="1084"/>
      <c r="C14" s="790" t="s">
        <v>186</v>
      </c>
      <c r="D14" s="1099"/>
      <c r="E14" s="1406">
        <v>89.3</v>
      </c>
      <c r="F14" s="1406"/>
      <c r="G14" s="1406">
        <v>93.3</v>
      </c>
      <c r="H14" s="1406"/>
      <c r="I14" s="1406">
        <v>82.8</v>
      </c>
      <c r="J14" s="1406"/>
      <c r="K14" s="1406">
        <v>77.400000000000006</v>
      </c>
      <c r="L14" s="1406"/>
      <c r="M14" s="1407">
        <v>70.7</v>
      </c>
      <c r="N14" s="1407"/>
      <c r="O14" s="1100"/>
      <c r="P14" s="1082"/>
    </row>
    <row r="15" spans="1:16" ht="12" customHeight="1" x14ac:dyDescent="0.2">
      <c r="A15" s="1082"/>
      <c r="B15" s="1084"/>
      <c r="C15" s="790" t="s">
        <v>187</v>
      </c>
      <c r="D15" s="1099"/>
      <c r="E15" s="1406">
        <v>639.6</v>
      </c>
      <c r="F15" s="1406"/>
      <c r="G15" s="1406">
        <v>595.6</v>
      </c>
      <c r="H15" s="1406"/>
      <c r="I15" s="1406">
        <v>615.5</v>
      </c>
      <c r="J15" s="1406"/>
      <c r="K15" s="1406">
        <v>635.5</v>
      </c>
      <c r="L15" s="1406"/>
      <c r="M15" s="1407">
        <v>549.70000000000005</v>
      </c>
      <c r="N15" s="1407"/>
      <c r="O15" s="1100"/>
      <c r="P15" s="1082"/>
    </row>
    <row r="16" spans="1:16" ht="17.25" customHeight="1" x14ac:dyDescent="0.2">
      <c r="A16" s="1082"/>
      <c r="B16" s="1084"/>
      <c r="C16" s="790" t="s">
        <v>188</v>
      </c>
      <c r="D16" s="1099"/>
      <c r="E16" s="1406">
        <v>237.6</v>
      </c>
      <c r="F16" s="1406"/>
      <c r="G16" s="1406">
        <v>227.9</v>
      </c>
      <c r="H16" s="1406"/>
      <c r="I16" s="1406">
        <v>248.2</v>
      </c>
      <c r="J16" s="1406"/>
      <c r="K16" s="1406">
        <v>253</v>
      </c>
      <c r="L16" s="1406"/>
      <c r="M16" s="1407">
        <v>223.4</v>
      </c>
      <c r="N16" s="1407"/>
      <c r="O16" s="1100"/>
      <c r="P16" s="1082"/>
    </row>
    <row r="17" spans="1:16" ht="12" customHeight="1" x14ac:dyDescent="0.2">
      <c r="A17" s="1082"/>
      <c r="B17" s="1084"/>
      <c r="C17" s="790" t="s">
        <v>189</v>
      </c>
      <c r="D17" s="1099"/>
      <c r="E17" s="1406">
        <v>491.3</v>
      </c>
      <c r="F17" s="1406"/>
      <c r="G17" s="1406">
        <v>460.9</v>
      </c>
      <c r="H17" s="1406"/>
      <c r="I17" s="1406">
        <v>450.1</v>
      </c>
      <c r="J17" s="1406"/>
      <c r="K17" s="1406">
        <v>459.9</v>
      </c>
      <c r="L17" s="1406"/>
      <c r="M17" s="1407">
        <v>397</v>
      </c>
      <c r="N17" s="1407"/>
      <c r="O17" s="1100"/>
      <c r="P17" s="1082"/>
    </row>
    <row r="18" spans="1:16" s="1098" customFormat="1" ht="17.25" customHeight="1" x14ac:dyDescent="0.2">
      <c r="A18" s="1096"/>
      <c r="B18" s="1097"/>
      <c r="C18" s="1371" t="s">
        <v>190</v>
      </c>
      <c r="D18" s="1371"/>
      <c r="E18" s="1403">
        <v>13.9</v>
      </c>
      <c r="F18" s="1403"/>
      <c r="G18" s="1403">
        <v>13.1</v>
      </c>
      <c r="H18" s="1403"/>
      <c r="I18" s="1403">
        <v>13.5</v>
      </c>
      <c r="J18" s="1403"/>
      <c r="K18" s="1403">
        <v>13.7</v>
      </c>
      <c r="L18" s="1403"/>
      <c r="M18" s="1404">
        <v>11.9</v>
      </c>
      <c r="N18" s="1404"/>
      <c r="O18" s="1102"/>
      <c r="P18" s="1096"/>
    </row>
    <row r="19" spans="1:16" ht="12" customHeight="1" x14ac:dyDescent="0.2">
      <c r="A19" s="1082"/>
      <c r="B19" s="1084"/>
      <c r="C19" s="790" t="s">
        <v>72</v>
      </c>
      <c r="D19" s="1099"/>
      <c r="E19" s="1406">
        <v>13.5</v>
      </c>
      <c r="F19" s="1406"/>
      <c r="G19" s="1406">
        <v>12.3</v>
      </c>
      <c r="H19" s="1406"/>
      <c r="I19" s="1406">
        <v>13.1</v>
      </c>
      <c r="J19" s="1406"/>
      <c r="K19" s="1406">
        <v>13.1</v>
      </c>
      <c r="L19" s="1406"/>
      <c r="M19" s="1407">
        <v>12</v>
      </c>
      <c r="N19" s="1407"/>
      <c r="O19" s="1100"/>
      <c r="P19" s="1082"/>
    </row>
    <row r="20" spans="1:16" ht="12" customHeight="1" x14ac:dyDescent="0.2">
      <c r="A20" s="1082"/>
      <c r="B20" s="1084"/>
      <c r="C20" s="790" t="s">
        <v>71</v>
      </c>
      <c r="D20" s="1099"/>
      <c r="E20" s="1406">
        <v>14.3</v>
      </c>
      <c r="F20" s="1406"/>
      <c r="G20" s="1406">
        <v>14</v>
      </c>
      <c r="H20" s="1406"/>
      <c r="I20" s="1406">
        <v>13.8</v>
      </c>
      <c r="J20" s="1406"/>
      <c r="K20" s="1406">
        <v>14.4</v>
      </c>
      <c r="L20" s="1406"/>
      <c r="M20" s="1407">
        <v>11.8</v>
      </c>
      <c r="N20" s="1407"/>
      <c r="O20" s="1100"/>
      <c r="P20" s="1082"/>
    </row>
    <row r="21" spans="1:16" s="1317" customFormat="1" ht="13.5" customHeight="1" x14ac:dyDescent="0.2">
      <c r="A21" s="1314"/>
      <c r="B21" s="1315"/>
      <c r="C21" s="1244" t="s">
        <v>191</v>
      </c>
      <c r="D21" s="1316"/>
      <c r="E21" s="1408">
        <v>0.80000000000000071</v>
      </c>
      <c r="F21" s="1408"/>
      <c r="G21" s="1408">
        <v>1.6999999999999993</v>
      </c>
      <c r="H21" s="1408"/>
      <c r="I21" s="1408">
        <v>0.70000000000000107</v>
      </c>
      <c r="J21" s="1408"/>
      <c r="K21" s="1408">
        <v>1.3000000000000007</v>
      </c>
      <c r="L21" s="1408"/>
      <c r="M21" s="1409">
        <v>-0.19999999999999929</v>
      </c>
      <c r="N21" s="1409"/>
      <c r="O21" s="1316"/>
      <c r="P21" s="1314"/>
    </row>
    <row r="22" spans="1:16" ht="17.25" customHeight="1" x14ac:dyDescent="0.2">
      <c r="A22" s="1082"/>
      <c r="B22" s="1084"/>
      <c r="C22" s="790" t="s">
        <v>161</v>
      </c>
      <c r="D22" s="1099"/>
      <c r="E22" s="1406">
        <v>35.6</v>
      </c>
      <c r="F22" s="1406"/>
      <c r="G22" s="1406">
        <v>32.200000000000003</v>
      </c>
      <c r="H22" s="1406"/>
      <c r="I22" s="1406">
        <v>34</v>
      </c>
      <c r="J22" s="1406"/>
      <c r="K22" s="1406">
        <v>34.4</v>
      </c>
      <c r="L22" s="1406"/>
      <c r="M22" s="1407">
        <v>29.8</v>
      </c>
      <c r="N22" s="1407"/>
      <c r="O22" s="1100"/>
      <c r="P22" s="1082"/>
    </row>
    <row r="23" spans="1:16" ht="12" customHeight="1" x14ac:dyDescent="0.2">
      <c r="A23" s="1082"/>
      <c r="B23" s="1084"/>
      <c r="C23" s="790" t="s">
        <v>162</v>
      </c>
      <c r="D23" s="1080"/>
      <c r="E23" s="1406">
        <v>13.4</v>
      </c>
      <c r="F23" s="1406"/>
      <c r="G23" s="1406">
        <v>12.5</v>
      </c>
      <c r="H23" s="1406"/>
      <c r="I23" s="1406">
        <v>12.7</v>
      </c>
      <c r="J23" s="1406"/>
      <c r="K23" s="1406">
        <v>12.9</v>
      </c>
      <c r="L23" s="1406"/>
      <c r="M23" s="1407">
        <v>11.1</v>
      </c>
      <c r="N23" s="1407"/>
      <c r="O23" s="1100"/>
      <c r="P23" s="1082"/>
    </row>
    <row r="24" spans="1:16" ht="12" customHeight="1" x14ac:dyDescent="0.2">
      <c r="A24" s="1082"/>
      <c r="B24" s="1084"/>
      <c r="C24" s="790" t="s">
        <v>163</v>
      </c>
      <c r="D24" s="1080"/>
      <c r="E24" s="1406">
        <v>11.1</v>
      </c>
      <c r="F24" s="1406"/>
      <c r="G24" s="1406">
        <v>10.4</v>
      </c>
      <c r="H24" s="1406"/>
      <c r="I24" s="1406">
        <v>11</v>
      </c>
      <c r="J24" s="1406"/>
      <c r="K24" s="1406">
        <v>11.4</v>
      </c>
      <c r="L24" s="1406"/>
      <c r="M24" s="1407">
        <v>10.1</v>
      </c>
      <c r="N24" s="1407"/>
      <c r="O24" s="1100"/>
      <c r="P24" s="1082"/>
    </row>
    <row r="25" spans="1:16" s="1319" customFormat="1" ht="17.25" customHeight="1" x14ac:dyDescent="0.2">
      <c r="A25" s="1318"/>
      <c r="B25" s="1093"/>
      <c r="C25" s="790" t="s">
        <v>192</v>
      </c>
      <c r="D25" s="1099"/>
      <c r="E25" s="1406">
        <v>15</v>
      </c>
      <c r="F25" s="1406"/>
      <c r="G25" s="1406">
        <v>14.3</v>
      </c>
      <c r="H25" s="1406"/>
      <c r="I25" s="1406">
        <v>14.2</v>
      </c>
      <c r="J25" s="1406"/>
      <c r="K25" s="1406">
        <v>14.2</v>
      </c>
      <c r="L25" s="1406"/>
      <c r="M25" s="1407">
        <v>13.4</v>
      </c>
      <c r="N25" s="1407"/>
      <c r="O25" s="1086"/>
      <c r="P25" s="1318"/>
    </row>
    <row r="26" spans="1:16" s="1319" customFormat="1" ht="12" customHeight="1" x14ac:dyDescent="0.2">
      <c r="A26" s="1318"/>
      <c r="B26" s="1093"/>
      <c r="C26" s="790" t="s">
        <v>193</v>
      </c>
      <c r="D26" s="1099"/>
      <c r="E26" s="1406">
        <v>10.4</v>
      </c>
      <c r="F26" s="1406"/>
      <c r="G26" s="1406">
        <v>10.5</v>
      </c>
      <c r="H26" s="1406"/>
      <c r="I26" s="1406">
        <v>10.7</v>
      </c>
      <c r="J26" s="1406"/>
      <c r="K26" s="1406">
        <v>11.1</v>
      </c>
      <c r="L26" s="1406"/>
      <c r="M26" s="1407">
        <v>8.5</v>
      </c>
      <c r="N26" s="1407"/>
      <c r="O26" s="1086"/>
      <c r="P26" s="1318"/>
    </row>
    <row r="27" spans="1:16" s="1319" customFormat="1" ht="12" customHeight="1" x14ac:dyDescent="0.2">
      <c r="A27" s="1318"/>
      <c r="B27" s="1093"/>
      <c r="C27" s="790" t="s">
        <v>194</v>
      </c>
      <c r="D27" s="1099"/>
      <c r="E27" s="1406">
        <v>15.1</v>
      </c>
      <c r="F27" s="1406"/>
      <c r="G27" s="1406">
        <v>14</v>
      </c>
      <c r="H27" s="1406"/>
      <c r="I27" s="1406">
        <v>14</v>
      </c>
      <c r="J27" s="1406"/>
      <c r="K27" s="1406">
        <v>14.2</v>
      </c>
      <c r="L27" s="1406"/>
      <c r="M27" s="1407">
        <v>12.7</v>
      </c>
      <c r="N27" s="1407"/>
      <c r="O27" s="1086"/>
      <c r="P27" s="1318"/>
    </row>
    <row r="28" spans="1:16" s="1319" customFormat="1" ht="12" customHeight="1" x14ac:dyDescent="0.2">
      <c r="A28" s="1318"/>
      <c r="B28" s="1093"/>
      <c r="C28" s="790" t="s">
        <v>195</v>
      </c>
      <c r="D28" s="1099"/>
      <c r="E28" s="1406">
        <v>14</v>
      </c>
      <c r="F28" s="1406"/>
      <c r="G28" s="1406">
        <v>12.6</v>
      </c>
      <c r="H28" s="1406"/>
      <c r="I28" s="1406">
        <v>14.5</v>
      </c>
      <c r="J28" s="1406"/>
      <c r="K28" s="1406">
        <v>15.5</v>
      </c>
      <c r="L28" s="1406"/>
      <c r="M28" s="1407">
        <v>12.6</v>
      </c>
      <c r="N28" s="1407"/>
      <c r="O28" s="1086"/>
      <c r="P28" s="1318"/>
    </row>
    <row r="29" spans="1:16" s="1319" customFormat="1" ht="12" customHeight="1" x14ac:dyDescent="0.2">
      <c r="A29" s="1318"/>
      <c r="B29" s="1093"/>
      <c r="C29" s="790" t="s">
        <v>196</v>
      </c>
      <c r="D29" s="1099"/>
      <c r="E29" s="1406">
        <v>13.5</v>
      </c>
      <c r="F29" s="1406"/>
      <c r="G29" s="1406">
        <v>11.2</v>
      </c>
      <c r="H29" s="1406"/>
      <c r="I29" s="1406">
        <v>14.9</v>
      </c>
      <c r="J29" s="1406"/>
      <c r="K29" s="1406">
        <v>16.399999999999999</v>
      </c>
      <c r="L29" s="1406"/>
      <c r="M29" s="1407">
        <v>10.8</v>
      </c>
      <c r="N29" s="1407"/>
      <c r="O29" s="1086"/>
      <c r="P29" s="1318"/>
    </row>
    <row r="30" spans="1:16" s="1319" customFormat="1" ht="12" customHeight="1" x14ac:dyDescent="0.2">
      <c r="A30" s="1318"/>
      <c r="B30" s="1093"/>
      <c r="C30" s="790" t="s">
        <v>132</v>
      </c>
      <c r="D30" s="1099"/>
      <c r="E30" s="1406">
        <v>16</v>
      </c>
      <c r="F30" s="1406"/>
      <c r="G30" s="1406">
        <v>15.7</v>
      </c>
      <c r="H30" s="1406"/>
      <c r="I30" s="1406">
        <v>15.5</v>
      </c>
      <c r="J30" s="1406"/>
      <c r="K30" s="1406">
        <v>14.9</v>
      </c>
      <c r="L30" s="1406"/>
      <c r="M30" s="1407">
        <v>11.3</v>
      </c>
      <c r="N30" s="1407"/>
      <c r="O30" s="1086"/>
      <c r="P30" s="1318"/>
    </row>
    <row r="31" spans="1:16" s="1319" customFormat="1" ht="12" customHeight="1" x14ac:dyDescent="0.2">
      <c r="A31" s="1318"/>
      <c r="B31" s="1093"/>
      <c r="C31" s="790" t="s">
        <v>133</v>
      </c>
      <c r="D31" s="1099"/>
      <c r="E31" s="1406">
        <v>15.7</v>
      </c>
      <c r="F31" s="1406"/>
      <c r="G31" s="1406">
        <v>13</v>
      </c>
      <c r="H31" s="1406"/>
      <c r="I31" s="1406">
        <v>15.1</v>
      </c>
      <c r="J31" s="1406"/>
      <c r="K31" s="1406">
        <v>15.8</v>
      </c>
      <c r="L31" s="1406"/>
      <c r="M31" s="1407">
        <v>13.6</v>
      </c>
      <c r="N31" s="1407"/>
      <c r="O31" s="1086"/>
      <c r="P31" s="1318"/>
    </row>
    <row r="32" spans="1:16" ht="17.25" customHeight="1" x14ac:dyDescent="0.2">
      <c r="A32" s="1082"/>
      <c r="B32" s="1084"/>
      <c r="C32" s="1371" t="s">
        <v>197</v>
      </c>
      <c r="D32" s="1371"/>
      <c r="E32" s="1403">
        <v>9.4</v>
      </c>
      <c r="F32" s="1403"/>
      <c r="G32" s="1403">
        <v>8.8000000000000007</v>
      </c>
      <c r="H32" s="1403"/>
      <c r="I32" s="1403">
        <v>8.6999999999999993</v>
      </c>
      <c r="J32" s="1403"/>
      <c r="K32" s="1403">
        <v>8.9</v>
      </c>
      <c r="L32" s="1403"/>
      <c r="M32" s="1404">
        <v>7.6</v>
      </c>
      <c r="N32" s="1404"/>
      <c r="O32" s="1100"/>
      <c r="P32" s="1082"/>
    </row>
    <row r="33" spans="1:16" s="1319" customFormat="1" ht="12.75" customHeight="1" x14ac:dyDescent="0.2">
      <c r="A33" s="1318"/>
      <c r="B33" s="1320"/>
      <c r="C33" s="790" t="s">
        <v>72</v>
      </c>
      <c r="D33" s="1099"/>
      <c r="E33" s="1398">
        <v>9.1</v>
      </c>
      <c r="F33" s="1398"/>
      <c r="G33" s="1398">
        <v>8.1999999999999993</v>
      </c>
      <c r="H33" s="1398"/>
      <c r="I33" s="1398">
        <v>8.5</v>
      </c>
      <c r="J33" s="1398"/>
      <c r="K33" s="1398">
        <v>8.8000000000000007</v>
      </c>
      <c r="L33" s="1398"/>
      <c r="M33" s="1399">
        <v>7.7</v>
      </c>
      <c r="N33" s="1399"/>
      <c r="O33" s="1086"/>
      <c r="P33" s="1318"/>
    </row>
    <row r="34" spans="1:16" s="1319" customFormat="1" ht="12.75" customHeight="1" x14ac:dyDescent="0.2">
      <c r="A34" s="1318"/>
      <c r="B34" s="1320"/>
      <c r="C34" s="790" t="s">
        <v>71</v>
      </c>
      <c r="D34" s="1099"/>
      <c r="E34" s="1398">
        <v>9.6</v>
      </c>
      <c r="F34" s="1398"/>
      <c r="G34" s="1398">
        <v>9.4</v>
      </c>
      <c r="H34" s="1398"/>
      <c r="I34" s="1398">
        <v>8.9</v>
      </c>
      <c r="J34" s="1398"/>
      <c r="K34" s="1398">
        <v>8.9</v>
      </c>
      <c r="L34" s="1398"/>
      <c r="M34" s="1399">
        <v>7.6</v>
      </c>
      <c r="N34" s="1399"/>
      <c r="O34" s="1086"/>
      <c r="P34" s="1318"/>
    </row>
    <row r="35" spans="1:16" s="1317" customFormat="1" ht="13.5" customHeight="1" x14ac:dyDescent="0.2">
      <c r="A35" s="1314"/>
      <c r="B35" s="1315"/>
      <c r="C35" s="1244" t="s">
        <v>198</v>
      </c>
      <c r="D35" s="1316"/>
      <c r="E35" s="1408">
        <v>0.5</v>
      </c>
      <c r="F35" s="1408"/>
      <c r="G35" s="1408">
        <v>1.2000000000000011</v>
      </c>
      <c r="H35" s="1408"/>
      <c r="I35" s="1408">
        <v>0.40000000000000036</v>
      </c>
      <c r="J35" s="1408"/>
      <c r="K35" s="1408">
        <v>9.9999999999999645E-2</v>
      </c>
      <c r="L35" s="1408"/>
      <c r="M35" s="1409">
        <v>-0.10000000000000053</v>
      </c>
      <c r="N35" s="1409"/>
      <c r="O35" s="1316"/>
      <c r="P35" s="1314"/>
    </row>
    <row r="36" spans="1:16" ht="10.5" customHeight="1" thickBot="1" x14ac:dyDescent="0.25">
      <c r="A36" s="1082"/>
      <c r="B36" s="1084"/>
      <c r="C36" s="1106"/>
      <c r="D36" s="1243"/>
      <c r="E36" s="1243"/>
      <c r="F36" s="1243"/>
      <c r="G36" s="1243"/>
      <c r="H36" s="1243"/>
      <c r="I36" s="1243"/>
      <c r="J36" s="1243"/>
      <c r="K36" s="1243"/>
      <c r="L36" s="1243"/>
      <c r="M36" s="1375"/>
      <c r="N36" s="1375"/>
      <c r="O36" s="1100"/>
      <c r="P36" s="1082"/>
    </row>
    <row r="37" spans="1:16" s="1092" customFormat="1" ht="13.5" customHeight="1" thickBot="1" x14ac:dyDescent="0.25">
      <c r="A37" s="1087"/>
      <c r="B37" s="1088"/>
      <c r="C37" s="1089" t="s">
        <v>638</v>
      </c>
      <c r="D37" s="1090"/>
      <c r="E37" s="1090"/>
      <c r="F37" s="1090"/>
      <c r="G37" s="1090"/>
      <c r="H37" s="1090"/>
      <c r="I37" s="1090"/>
      <c r="J37" s="1090"/>
      <c r="K37" s="1090"/>
      <c r="L37" s="1090"/>
      <c r="M37" s="1090"/>
      <c r="N37" s="1091"/>
      <c r="O37" s="1100"/>
      <c r="P37" s="1087"/>
    </row>
    <row r="38" spans="1:16" s="1092" customFormat="1" ht="3.75" customHeight="1" x14ac:dyDescent="0.2">
      <c r="A38" s="1087"/>
      <c r="B38" s="1088"/>
      <c r="C38" s="1386" t="s">
        <v>69</v>
      </c>
      <c r="D38" s="1386"/>
      <c r="E38" s="1265"/>
      <c r="F38" s="1265"/>
      <c r="G38" s="1265"/>
      <c r="H38" s="1265"/>
      <c r="I38" s="1265"/>
      <c r="J38" s="1265"/>
      <c r="K38" s="1265"/>
      <c r="L38" s="1265"/>
      <c r="M38" s="1265"/>
      <c r="N38" s="1265"/>
      <c r="O38" s="1100"/>
      <c r="P38" s="1087"/>
    </row>
    <row r="39" spans="1:16" ht="12.75" customHeight="1" x14ac:dyDescent="0.2">
      <c r="A39" s="1082"/>
      <c r="B39" s="1084"/>
      <c r="C39" s="1386"/>
      <c r="D39" s="1386"/>
      <c r="E39" s="1259" t="s">
        <v>34</v>
      </c>
      <c r="F39" s="1260" t="s">
        <v>34</v>
      </c>
      <c r="G39" s="1259" t="s">
        <v>656</v>
      </c>
      <c r="H39" s="1260" t="s">
        <v>34</v>
      </c>
      <c r="I39" s="1261"/>
      <c r="J39" s="1260" t="s">
        <v>34</v>
      </c>
      <c r="K39" s="1262" t="s">
        <v>34</v>
      </c>
      <c r="L39" s="1263" t="s">
        <v>657</v>
      </c>
      <c r="M39" s="1263" t="s">
        <v>34</v>
      </c>
      <c r="N39" s="1264"/>
      <c r="O39" s="1080"/>
      <c r="P39" s="1087"/>
    </row>
    <row r="40" spans="1:16" ht="12.75" customHeight="1" x14ac:dyDescent="0.2">
      <c r="A40" s="1082"/>
      <c r="B40" s="1084"/>
      <c r="C40" s="1095"/>
      <c r="D40" s="1095"/>
      <c r="E40" s="1378" t="str">
        <f>+E7</f>
        <v>2.º trimestre</v>
      </c>
      <c r="F40" s="1378"/>
      <c r="G40" s="1378" t="str">
        <f>+G7</f>
        <v>3.º trimestre</v>
      </c>
      <c r="H40" s="1378"/>
      <c r="I40" s="1378" t="str">
        <f>+I7</f>
        <v>4.º trimestre</v>
      </c>
      <c r="J40" s="1378"/>
      <c r="K40" s="1378" t="str">
        <f>+K7</f>
        <v>1.º trimestre</v>
      </c>
      <c r="L40" s="1378"/>
      <c r="M40" s="1378" t="str">
        <f>+M7</f>
        <v>2.º trimestre</v>
      </c>
      <c r="N40" s="1378"/>
      <c r="O40" s="1321"/>
      <c r="P40" s="1082"/>
    </row>
    <row r="41" spans="1:16" ht="15" customHeight="1" x14ac:dyDescent="0.2">
      <c r="A41" s="1082"/>
      <c r="B41" s="1084"/>
      <c r="C41" s="1371" t="s">
        <v>185</v>
      </c>
      <c r="D41" s="1371"/>
      <c r="E41" s="1410">
        <v>100</v>
      </c>
      <c r="F41" s="1410"/>
      <c r="G41" s="1410">
        <v>100</v>
      </c>
      <c r="H41" s="1410"/>
      <c r="I41" s="1410">
        <v>100</v>
      </c>
      <c r="J41" s="1410"/>
      <c r="K41" s="1411">
        <v>100</v>
      </c>
      <c r="L41" s="1411"/>
      <c r="M41" s="1411">
        <v>100</v>
      </c>
      <c r="N41" s="1411"/>
      <c r="O41" s="1322"/>
      <c r="P41" s="1082"/>
    </row>
    <row r="42" spans="1:16" s="1290" customFormat="1" ht="11.25" customHeight="1" x14ac:dyDescent="0.2">
      <c r="A42" s="1287"/>
      <c r="B42" s="1093"/>
      <c r="C42" s="793"/>
      <c r="D42" s="790" t="s">
        <v>71</v>
      </c>
      <c r="E42" s="1412">
        <v>50.14405268212375</v>
      </c>
      <c r="F42" s="1412"/>
      <c r="G42" s="1412">
        <v>52.083030918856153</v>
      </c>
      <c r="H42" s="1412"/>
      <c r="I42" s="1412">
        <v>49.935557783187747</v>
      </c>
      <c r="J42" s="1412"/>
      <c r="K42" s="1412">
        <v>51.353626034506952</v>
      </c>
      <c r="L42" s="1412"/>
      <c r="M42" s="1412">
        <v>48.613797549967771</v>
      </c>
      <c r="N42" s="1412"/>
      <c r="O42" s="1321"/>
      <c r="P42" s="1287"/>
    </row>
    <row r="43" spans="1:16" ht="11.25" customHeight="1" x14ac:dyDescent="0.2">
      <c r="A43" s="1082"/>
      <c r="B43" s="1084"/>
      <c r="C43" s="1110"/>
      <c r="D43" s="790" t="s">
        <v>161</v>
      </c>
      <c r="E43" s="1412">
        <v>17.739058855810129</v>
      </c>
      <c r="F43" s="1412"/>
      <c r="G43" s="1412">
        <v>18.754536217157785</v>
      </c>
      <c r="H43" s="1412"/>
      <c r="I43" s="1412">
        <v>17.986538736932552</v>
      </c>
      <c r="J43" s="1412"/>
      <c r="K43" s="1412">
        <v>17.814560246878948</v>
      </c>
      <c r="L43" s="1412"/>
      <c r="M43" s="1412">
        <v>16.876208897485494</v>
      </c>
      <c r="N43" s="1412"/>
      <c r="O43" s="1322"/>
      <c r="P43" s="1082"/>
    </row>
    <row r="44" spans="1:16" s="876" customFormat="1" ht="13.5" customHeight="1" x14ac:dyDescent="0.2">
      <c r="A44" s="1111"/>
      <c r="B44" s="1112"/>
      <c r="C44" s="790" t="s">
        <v>192</v>
      </c>
      <c r="D44" s="796"/>
      <c r="E44" s="1413">
        <v>37.98875017149129</v>
      </c>
      <c r="F44" s="1413"/>
      <c r="G44" s="1413">
        <v>38.263898969371468</v>
      </c>
      <c r="H44" s="1413"/>
      <c r="I44" s="1413">
        <v>36.875268509236719</v>
      </c>
      <c r="J44" s="1413"/>
      <c r="K44" s="1413">
        <v>36.106045728713703</v>
      </c>
      <c r="L44" s="1413"/>
      <c r="M44" s="1413">
        <v>39.490651192778856</v>
      </c>
      <c r="N44" s="1413"/>
      <c r="O44" s="1323"/>
      <c r="P44" s="1111"/>
    </row>
    <row r="45" spans="1:16" s="1290" customFormat="1" ht="11.25" customHeight="1" x14ac:dyDescent="0.2">
      <c r="A45" s="1287"/>
      <c r="B45" s="1093"/>
      <c r="C45" s="793"/>
      <c r="D45" s="1244" t="s">
        <v>71</v>
      </c>
      <c r="E45" s="1412">
        <v>52.943300830624771</v>
      </c>
      <c r="F45" s="1412"/>
      <c r="G45" s="1412">
        <v>53.869499241274653</v>
      </c>
      <c r="H45" s="1412"/>
      <c r="I45" s="1412">
        <v>51.572815533980588</v>
      </c>
      <c r="J45" s="1412"/>
      <c r="K45" s="1412">
        <v>51.398601398601407</v>
      </c>
      <c r="L45" s="1412"/>
      <c r="M45" s="1412">
        <v>49.714285714285708</v>
      </c>
      <c r="N45" s="1412"/>
      <c r="O45" s="1117"/>
      <c r="P45" s="1287"/>
    </row>
    <row r="46" spans="1:16" s="876" customFormat="1" ht="11.25" customHeight="1" x14ac:dyDescent="0.2">
      <c r="A46" s="1111"/>
      <c r="B46" s="1112"/>
      <c r="C46" s="790"/>
      <c r="D46" s="1244" t="s">
        <v>161</v>
      </c>
      <c r="E46" s="1412">
        <v>19.537739256049118</v>
      </c>
      <c r="F46" s="1412"/>
      <c r="G46" s="1412">
        <v>20.220030349013655</v>
      </c>
      <c r="H46" s="1412"/>
      <c r="I46" s="1412">
        <v>19.689320388349515</v>
      </c>
      <c r="J46" s="1412"/>
      <c r="K46" s="1412">
        <v>19.502719502719508</v>
      </c>
      <c r="L46" s="1412"/>
      <c r="M46" s="1412">
        <v>17.918367346938773</v>
      </c>
      <c r="N46" s="1412"/>
      <c r="O46" s="1323"/>
      <c r="P46" s="1111"/>
    </row>
    <row r="47" spans="1:16" s="876" customFormat="1" ht="13.5" customHeight="1" x14ac:dyDescent="0.2">
      <c r="A47" s="1111"/>
      <c r="B47" s="1112"/>
      <c r="C47" s="790" t="s">
        <v>193</v>
      </c>
      <c r="D47" s="796"/>
      <c r="E47" s="1413">
        <v>16.710111126354782</v>
      </c>
      <c r="F47" s="1413"/>
      <c r="G47" s="1413">
        <v>18.15938452605603</v>
      </c>
      <c r="H47" s="1413"/>
      <c r="I47" s="1413">
        <v>17.685808391808681</v>
      </c>
      <c r="J47" s="1413"/>
      <c r="K47" s="1413">
        <v>17.996914013185584</v>
      </c>
      <c r="L47" s="1413"/>
      <c r="M47" s="1413">
        <v>16.038039974210189</v>
      </c>
      <c r="N47" s="1413"/>
      <c r="O47" s="1323"/>
      <c r="P47" s="1111"/>
    </row>
    <row r="48" spans="1:16" s="1290" customFormat="1" ht="11.25" customHeight="1" x14ac:dyDescent="0.2">
      <c r="A48" s="1287"/>
      <c r="B48" s="1093"/>
      <c r="C48" s="793"/>
      <c r="D48" s="1244" t="s">
        <v>71</v>
      </c>
      <c r="E48" s="1412">
        <v>46.305418719211822</v>
      </c>
      <c r="F48" s="1412"/>
      <c r="G48" s="1412">
        <v>52.358113509192648</v>
      </c>
      <c r="H48" s="1412"/>
      <c r="I48" s="1412">
        <v>50.850202429149796</v>
      </c>
      <c r="J48" s="1412"/>
      <c r="K48" s="1412">
        <v>53.858144972720176</v>
      </c>
      <c r="L48" s="1412"/>
      <c r="M48" s="1412">
        <v>46.733668341708544</v>
      </c>
      <c r="N48" s="1412"/>
      <c r="O48" s="1117"/>
      <c r="P48" s="1287"/>
    </row>
    <row r="49" spans="1:16" s="876" customFormat="1" ht="11.25" customHeight="1" x14ac:dyDescent="0.2">
      <c r="A49" s="1111"/>
      <c r="B49" s="1112"/>
      <c r="C49" s="790"/>
      <c r="D49" s="1244" t="s">
        <v>161</v>
      </c>
      <c r="E49" s="1412">
        <v>16.830870279146144</v>
      </c>
      <c r="F49" s="1412"/>
      <c r="G49" s="1412">
        <v>19.664268585131897</v>
      </c>
      <c r="H49" s="1412"/>
      <c r="I49" s="1412">
        <v>15.951417004048581</v>
      </c>
      <c r="J49" s="1412"/>
      <c r="K49" s="1412">
        <v>16.601714731098983</v>
      </c>
      <c r="L49" s="1412"/>
      <c r="M49" s="1412">
        <v>17.487437185929647</v>
      </c>
      <c r="N49" s="1412"/>
      <c r="O49" s="1323"/>
      <c r="P49" s="1111"/>
    </row>
    <row r="50" spans="1:16" s="876" customFormat="1" ht="13.5" customHeight="1" x14ac:dyDescent="0.2">
      <c r="A50" s="1111"/>
      <c r="B50" s="1112"/>
      <c r="C50" s="790" t="s">
        <v>59</v>
      </c>
      <c r="D50" s="796"/>
      <c r="E50" s="1413">
        <v>28.659624091096177</v>
      </c>
      <c r="F50" s="1413"/>
      <c r="G50" s="1413">
        <v>27.986645376687473</v>
      </c>
      <c r="H50" s="1413"/>
      <c r="I50" s="1413">
        <v>27.738794214520979</v>
      </c>
      <c r="J50" s="1413"/>
      <c r="K50" s="1413">
        <v>27.703745265815684</v>
      </c>
      <c r="L50" s="1413"/>
      <c r="M50" s="1413">
        <v>28.288201160541586</v>
      </c>
      <c r="N50" s="1413"/>
      <c r="O50" s="1108"/>
      <c r="P50" s="1111"/>
    </row>
    <row r="51" spans="1:16" s="1290" customFormat="1" ht="11.25" customHeight="1" x14ac:dyDescent="0.2">
      <c r="A51" s="1287"/>
      <c r="B51" s="1093"/>
      <c r="C51" s="793"/>
      <c r="D51" s="1244" t="s">
        <v>71</v>
      </c>
      <c r="E51" s="1412">
        <v>50.406893250359019</v>
      </c>
      <c r="F51" s="1412"/>
      <c r="G51" s="1412">
        <v>52.126556016597505</v>
      </c>
      <c r="H51" s="1412"/>
      <c r="I51" s="1412">
        <v>49.096541042849765</v>
      </c>
      <c r="J51" s="1412"/>
      <c r="K51" s="1412">
        <v>50.582278481012665</v>
      </c>
      <c r="L51" s="1412"/>
      <c r="M51" s="1412">
        <v>50.085470085470085</v>
      </c>
      <c r="N51" s="1412"/>
      <c r="O51" s="1095"/>
      <c r="P51" s="1287"/>
    </row>
    <row r="52" spans="1:16" s="876" customFormat="1" ht="11.25" customHeight="1" x14ac:dyDescent="0.2">
      <c r="A52" s="1111"/>
      <c r="B52" s="1112"/>
      <c r="C52" s="790"/>
      <c r="D52" s="1244" t="s">
        <v>161</v>
      </c>
      <c r="E52" s="1412">
        <v>15.078985160363809</v>
      </c>
      <c r="F52" s="1412"/>
      <c r="G52" s="1412">
        <v>15.300829875518671</v>
      </c>
      <c r="H52" s="1412"/>
      <c r="I52" s="1412">
        <v>15.074858027878163</v>
      </c>
      <c r="J52" s="1412"/>
      <c r="K52" s="1412">
        <v>14.936708860759493</v>
      </c>
      <c r="L52" s="1412"/>
      <c r="M52" s="1412">
        <v>14.415954415954415</v>
      </c>
      <c r="N52" s="1412"/>
      <c r="O52" s="1108"/>
      <c r="P52" s="1111"/>
    </row>
    <row r="53" spans="1:16" s="876" customFormat="1" ht="13.5" customHeight="1" x14ac:dyDescent="0.2">
      <c r="A53" s="1111"/>
      <c r="B53" s="1112"/>
      <c r="C53" s="790" t="s">
        <v>195</v>
      </c>
      <c r="D53" s="796"/>
      <c r="E53" s="1413">
        <v>6.9145287419399102</v>
      </c>
      <c r="F53" s="1413"/>
      <c r="G53" s="1413">
        <v>6.5611844970242412</v>
      </c>
      <c r="H53" s="1413"/>
      <c r="I53" s="1413">
        <v>7.3893741944722908</v>
      </c>
      <c r="J53" s="1413"/>
      <c r="K53" s="1413">
        <v>7.6448309720858463</v>
      </c>
      <c r="L53" s="1413"/>
      <c r="M53" s="1413">
        <v>7.1727917472598328</v>
      </c>
      <c r="N53" s="1413"/>
      <c r="O53" s="1108"/>
      <c r="P53" s="1111"/>
    </row>
    <row r="54" spans="1:16" s="1290" customFormat="1" ht="11.25" customHeight="1" x14ac:dyDescent="0.2">
      <c r="A54" s="1287"/>
      <c r="B54" s="1324"/>
      <c r="C54" s="793"/>
      <c r="D54" s="1244" t="s">
        <v>71</v>
      </c>
      <c r="E54" s="1412">
        <v>47.817460317460316</v>
      </c>
      <c r="F54" s="1412"/>
      <c r="G54" s="1412">
        <v>47.345132743362825</v>
      </c>
      <c r="H54" s="1412"/>
      <c r="I54" s="1412">
        <v>47.86821705426356</v>
      </c>
      <c r="J54" s="1412"/>
      <c r="K54" s="1412">
        <v>54.311926605504588</v>
      </c>
      <c r="L54" s="1412"/>
      <c r="M54" s="1412">
        <v>51.460674157303366</v>
      </c>
      <c r="N54" s="1412"/>
      <c r="O54" s="1095"/>
      <c r="P54" s="1287"/>
    </row>
    <row r="55" spans="1:16" s="876" customFormat="1" ht="11.25" customHeight="1" x14ac:dyDescent="0.2">
      <c r="A55" s="1111"/>
      <c r="B55" s="1112"/>
      <c r="C55" s="790"/>
      <c r="D55" s="1244" t="s">
        <v>161</v>
      </c>
      <c r="E55" s="1412">
        <v>18.055555555555554</v>
      </c>
      <c r="F55" s="1412"/>
      <c r="G55" s="1412">
        <v>16.592920353982301</v>
      </c>
      <c r="H55" s="1412"/>
      <c r="I55" s="1412">
        <v>18.604651162790699</v>
      </c>
      <c r="J55" s="1412"/>
      <c r="K55" s="1412">
        <v>17.431192660550458</v>
      </c>
      <c r="L55" s="1412"/>
      <c r="M55" s="1412">
        <v>15.056179775280897</v>
      </c>
      <c r="N55" s="1412"/>
      <c r="O55" s="1108"/>
      <c r="P55" s="1111"/>
    </row>
    <row r="56" spans="1:16" s="876" customFormat="1" ht="13.5" customHeight="1" x14ac:dyDescent="0.2">
      <c r="A56" s="1111"/>
      <c r="B56" s="1112"/>
      <c r="C56" s="790" t="s">
        <v>196</v>
      </c>
      <c r="D56" s="796"/>
      <c r="E56" s="1413">
        <v>4.2529839484154213</v>
      </c>
      <c r="F56" s="1413"/>
      <c r="G56" s="1413">
        <v>3.7741326752794313</v>
      </c>
      <c r="H56" s="1413"/>
      <c r="I56" s="1413">
        <v>4.7400830588572251</v>
      </c>
      <c r="J56" s="1413"/>
      <c r="K56" s="1413">
        <v>5.0357693926216864</v>
      </c>
      <c r="L56" s="1413"/>
      <c r="M56" s="1413">
        <v>3.9007092198581561</v>
      </c>
      <c r="N56" s="1413"/>
      <c r="O56" s="1108"/>
      <c r="P56" s="1111"/>
    </row>
    <row r="57" spans="1:16" s="1290" customFormat="1" ht="11.25" customHeight="1" x14ac:dyDescent="0.2">
      <c r="A57" s="1287"/>
      <c r="B57" s="1324"/>
      <c r="C57" s="793"/>
      <c r="D57" s="1244" t="s">
        <v>71</v>
      </c>
      <c r="E57" s="1412">
        <v>44.516129032258064</v>
      </c>
      <c r="F57" s="1412"/>
      <c r="G57" s="1412">
        <v>47.692307692307693</v>
      </c>
      <c r="H57" s="1412"/>
      <c r="I57" s="1412">
        <v>49.546827794561928</v>
      </c>
      <c r="J57" s="1412"/>
      <c r="K57" s="1412">
        <v>49.303621169916433</v>
      </c>
      <c r="L57" s="1412"/>
      <c r="M57" s="1412">
        <v>41.32231404958678</v>
      </c>
      <c r="N57" s="1412"/>
      <c r="O57" s="1095"/>
      <c r="P57" s="1287"/>
    </row>
    <row r="58" spans="1:16" s="876" customFormat="1" ht="11.25" customHeight="1" x14ac:dyDescent="0.2">
      <c r="A58" s="1111"/>
      <c r="B58" s="1112"/>
      <c r="C58" s="790"/>
      <c r="D58" s="1244" t="s">
        <v>161</v>
      </c>
      <c r="E58" s="1412">
        <v>15.806451612903228</v>
      </c>
      <c r="F58" s="1412"/>
      <c r="G58" s="1412">
        <v>16.923076923076923</v>
      </c>
      <c r="H58" s="1412"/>
      <c r="I58" s="1412">
        <v>17.824773413897283</v>
      </c>
      <c r="J58" s="1412"/>
      <c r="K58" s="1412">
        <v>20.891364902506965</v>
      </c>
      <c r="L58" s="1412"/>
      <c r="M58" s="1412">
        <v>17.355371900826448</v>
      </c>
      <c r="N58" s="1412"/>
      <c r="O58" s="1108"/>
      <c r="P58" s="1111"/>
    </row>
    <row r="59" spans="1:16" s="876" customFormat="1" ht="13.5" customHeight="1" x14ac:dyDescent="0.2">
      <c r="A59" s="1111"/>
      <c r="B59" s="1112"/>
      <c r="C59" s="790" t="s">
        <v>132</v>
      </c>
      <c r="D59" s="796"/>
      <c r="E59" s="1413">
        <v>2.6615447935244889</v>
      </c>
      <c r="F59" s="1413"/>
      <c r="G59" s="1413">
        <v>2.7725359268398897</v>
      </c>
      <c r="H59" s="1413"/>
      <c r="I59" s="1413">
        <v>2.7208935987397971</v>
      </c>
      <c r="J59" s="1413"/>
      <c r="K59" s="1413">
        <v>2.5669799410857062</v>
      </c>
      <c r="L59" s="1413"/>
      <c r="M59" s="1413">
        <v>2.2243713733075436</v>
      </c>
      <c r="N59" s="1413"/>
      <c r="O59" s="1108"/>
      <c r="P59" s="1111"/>
    </row>
    <row r="60" spans="1:16" s="1290" customFormat="1" ht="11.25" customHeight="1" x14ac:dyDescent="0.2">
      <c r="A60" s="1287"/>
      <c r="B60" s="1324"/>
      <c r="C60" s="793"/>
      <c r="D60" s="1244" t="s">
        <v>71</v>
      </c>
      <c r="E60" s="1412">
        <v>47.422680412371129</v>
      </c>
      <c r="F60" s="1412"/>
      <c r="G60" s="1412">
        <v>48.691099476439788</v>
      </c>
      <c r="H60" s="1412"/>
      <c r="I60" s="1412">
        <v>41.578947368421055</v>
      </c>
      <c r="J60" s="1412"/>
      <c r="K60" s="1412">
        <v>40.437158469945359</v>
      </c>
      <c r="L60" s="1412"/>
      <c r="M60" s="1412">
        <v>34.057971014492757</v>
      </c>
      <c r="N60" s="1412"/>
      <c r="O60" s="1095"/>
      <c r="P60" s="1287"/>
    </row>
    <row r="61" spans="1:16" s="876" customFormat="1" ht="11.25" customHeight="1" x14ac:dyDescent="0.2">
      <c r="A61" s="1111"/>
      <c r="B61" s="1112"/>
      <c r="C61" s="790"/>
      <c r="D61" s="1244" t="s">
        <v>161</v>
      </c>
      <c r="E61" s="1412">
        <v>23.711340206185564</v>
      </c>
      <c r="F61" s="1412"/>
      <c r="G61" s="1412">
        <v>28.272251308900525</v>
      </c>
      <c r="H61" s="1412"/>
      <c r="I61" s="1412">
        <v>30.526315789473685</v>
      </c>
      <c r="J61" s="1412"/>
      <c r="K61" s="1412">
        <v>24.043715846994537</v>
      </c>
      <c r="L61" s="1412"/>
      <c r="M61" s="1412">
        <v>24.637681159420289</v>
      </c>
      <c r="N61" s="1412"/>
      <c r="O61" s="1108"/>
      <c r="P61" s="1111"/>
    </row>
    <row r="62" spans="1:16" ht="13.5" customHeight="1" x14ac:dyDescent="0.2">
      <c r="A62" s="1082"/>
      <c r="B62" s="1112"/>
      <c r="C62" s="790" t="s">
        <v>133</v>
      </c>
      <c r="D62" s="796"/>
      <c r="E62" s="1413">
        <v>2.8261764302373442</v>
      </c>
      <c r="F62" s="1413"/>
      <c r="G62" s="1413">
        <v>2.4822180287414723</v>
      </c>
      <c r="H62" s="1413"/>
      <c r="I62" s="1413">
        <v>2.8497780323643132</v>
      </c>
      <c r="J62" s="1413"/>
      <c r="K62" s="1413">
        <v>2.9457146864917942</v>
      </c>
      <c r="L62" s="1413"/>
      <c r="M62" s="1413">
        <v>2.8852353320438429</v>
      </c>
      <c r="N62" s="1413"/>
      <c r="O62" s="1100"/>
      <c r="P62" s="1082"/>
    </row>
    <row r="63" spans="1:16" s="1290" customFormat="1" ht="11.25" customHeight="1" x14ac:dyDescent="0.2">
      <c r="A63" s="1287"/>
      <c r="B63" s="1324"/>
      <c r="C63" s="793"/>
      <c r="D63" s="1244" t="s">
        <v>71</v>
      </c>
      <c r="E63" s="1412">
        <v>48.543689320388346</v>
      </c>
      <c r="F63" s="1412"/>
      <c r="G63" s="1412">
        <v>45.029239766081872</v>
      </c>
      <c r="H63" s="1412"/>
      <c r="I63" s="1412">
        <v>45.728643216080407</v>
      </c>
      <c r="J63" s="1412"/>
      <c r="K63" s="1412">
        <v>48.095238095238088</v>
      </c>
      <c r="L63" s="1412"/>
      <c r="M63" s="1412">
        <v>43.575418994413411</v>
      </c>
      <c r="N63" s="1412"/>
      <c r="O63" s="1095"/>
      <c r="P63" s="1287"/>
    </row>
    <row r="64" spans="1:16" ht="11.25" customHeight="1" x14ac:dyDescent="0.2">
      <c r="A64" s="1082"/>
      <c r="B64" s="1112"/>
      <c r="C64" s="790"/>
      <c r="D64" s="1244" t="s">
        <v>161</v>
      </c>
      <c r="E64" s="1412">
        <v>22.330097087378636</v>
      </c>
      <c r="F64" s="1412"/>
      <c r="G64" s="1412">
        <v>25.730994152046783</v>
      </c>
      <c r="H64" s="1412"/>
      <c r="I64" s="1412">
        <v>23.61809045226131</v>
      </c>
      <c r="J64" s="1412"/>
      <c r="K64" s="1412">
        <v>21.904761904761902</v>
      </c>
      <c r="L64" s="1412"/>
      <c r="M64" s="1412">
        <v>21.229050279329609</v>
      </c>
      <c r="N64" s="1412"/>
      <c r="O64" s="1100"/>
      <c r="P64" s="1082"/>
    </row>
    <row r="65" spans="1:16" s="876" customFormat="1" ht="12" customHeight="1" x14ac:dyDescent="0.2">
      <c r="A65" s="907"/>
      <c r="B65" s="908"/>
      <c r="C65" s="909" t="s">
        <v>435</v>
      </c>
      <c r="D65" s="910"/>
      <c r="E65" s="911"/>
      <c r="F65" s="1272"/>
      <c r="G65" s="911"/>
      <c r="H65" s="1272"/>
      <c r="I65" s="911"/>
      <c r="J65" s="1272"/>
      <c r="K65" s="911"/>
      <c r="L65" s="1272"/>
      <c r="M65" s="911"/>
      <c r="N65" s="1272"/>
      <c r="O65" s="912"/>
      <c r="P65" s="903"/>
    </row>
    <row r="66" spans="1:16" s="1327" customFormat="1" ht="13.5" customHeight="1" x14ac:dyDescent="0.2">
      <c r="A66" s="1325"/>
      <c r="B66" s="1112"/>
      <c r="C66" s="1115" t="s">
        <v>428</v>
      </c>
      <c r="D66" s="793"/>
      <c r="E66" s="1414" t="s">
        <v>88</v>
      </c>
      <c r="F66" s="1414"/>
      <c r="G66" s="1414"/>
      <c r="H66" s="1414"/>
      <c r="I66" s="1414"/>
      <c r="J66" s="1414"/>
      <c r="K66" s="1414"/>
      <c r="L66" s="1414"/>
      <c r="M66" s="1414"/>
      <c r="N66" s="1414"/>
      <c r="O66" s="1326"/>
      <c r="P66" s="1325"/>
    </row>
    <row r="67" spans="1:16" ht="13.5" customHeight="1" x14ac:dyDescent="0.2">
      <c r="A67" s="1082"/>
      <c r="B67" s="1328">
        <v>8</v>
      </c>
      <c r="C67" s="1385">
        <v>42248</v>
      </c>
      <c r="D67" s="1385"/>
      <c r="E67" s="1080"/>
      <c r="F67" s="1080"/>
      <c r="G67" s="1080"/>
      <c r="H67" s="1080"/>
      <c r="I67" s="1080"/>
      <c r="J67" s="1080"/>
      <c r="K67" s="1080"/>
      <c r="L67" s="1080"/>
      <c r="M67" s="1080"/>
      <c r="N67" s="1080"/>
      <c r="O67" s="1305"/>
      <c r="P67" s="1082"/>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20" t="s">
        <v>429</v>
      </c>
      <c r="C1" s="1420"/>
      <c r="D1" s="1420"/>
      <c r="E1" s="137"/>
      <c r="F1" s="137"/>
      <c r="G1" s="137"/>
      <c r="H1" s="137"/>
      <c r="I1" s="137"/>
      <c r="J1" s="137"/>
      <c r="K1" s="137"/>
      <c r="L1" s="137"/>
      <c r="M1" s="137"/>
      <c r="N1" s="137"/>
      <c r="O1" s="137"/>
      <c r="P1" s="137"/>
      <c r="Q1" s="137"/>
      <c r="R1" s="137"/>
      <c r="S1" s="135"/>
    </row>
    <row r="2" spans="1:19" ht="6" customHeight="1" x14ac:dyDescent="0.2">
      <c r="A2" s="135"/>
      <c r="B2" s="617"/>
      <c r="C2" s="617"/>
      <c r="D2" s="617"/>
      <c r="E2" s="233"/>
      <c r="F2" s="233"/>
      <c r="G2" s="233"/>
      <c r="H2" s="233"/>
      <c r="I2" s="233"/>
      <c r="J2" s="233"/>
      <c r="K2" s="233"/>
      <c r="L2" s="233"/>
      <c r="M2" s="233"/>
      <c r="N2" s="233"/>
      <c r="O2" s="233"/>
      <c r="P2" s="233"/>
      <c r="Q2" s="233"/>
      <c r="R2" s="234"/>
      <c r="S2" s="137"/>
    </row>
    <row r="3" spans="1:19" ht="10.5" customHeight="1" thickBot="1" x14ac:dyDescent="0.25">
      <c r="A3" s="135"/>
      <c r="B3" s="137"/>
      <c r="C3" s="137"/>
      <c r="D3" s="137"/>
      <c r="E3" s="585"/>
      <c r="F3" s="585"/>
      <c r="G3" s="137"/>
      <c r="H3" s="137"/>
      <c r="I3" s="137"/>
      <c r="J3" s="137"/>
      <c r="K3" s="137"/>
      <c r="L3" s="137"/>
      <c r="M3" s="137"/>
      <c r="N3" s="137"/>
      <c r="O3" s="137"/>
      <c r="P3" s="585"/>
      <c r="Q3" s="585" t="s">
        <v>70</v>
      </c>
      <c r="R3" s="235"/>
      <c r="S3" s="137"/>
    </row>
    <row r="4" spans="1:19" ht="13.5" customHeight="1" thickBot="1" x14ac:dyDescent="0.25">
      <c r="A4" s="135"/>
      <c r="B4" s="137"/>
      <c r="C4" s="401" t="s">
        <v>430</v>
      </c>
      <c r="D4" s="406"/>
      <c r="E4" s="407"/>
      <c r="F4" s="407"/>
      <c r="G4" s="407"/>
      <c r="H4" s="407"/>
      <c r="I4" s="407"/>
      <c r="J4" s="407"/>
      <c r="K4" s="407"/>
      <c r="L4" s="407"/>
      <c r="M4" s="407"/>
      <c r="N4" s="407"/>
      <c r="O4" s="407"/>
      <c r="P4" s="407"/>
      <c r="Q4" s="408"/>
      <c r="R4" s="235"/>
      <c r="S4" s="137"/>
    </row>
    <row r="5" spans="1:19" ht="12" customHeight="1" x14ac:dyDescent="0.2">
      <c r="A5" s="135"/>
      <c r="B5" s="137"/>
      <c r="C5" s="958" t="s">
        <v>78</v>
      </c>
      <c r="D5" s="958"/>
      <c r="E5" s="185"/>
      <c r="F5" s="185"/>
      <c r="G5" s="185"/>
      <c r="H5" s="185"/>
      <c r="I5" s="185"/>
      <c r="J5" s="185"/>
      <c r="K5" s="185"/>
      <c r="L5" s="185"/>
      <c r="M5" s="185"/>
      <c r="N5" s="185"/>
      <c r="O5" s="185"/>
      <c r="P5" s="185"/>
      <c r="Q5" s="185"/>
      <c r="R5" s="235"/>
      <c r="S5" s="137"/>
    </row>
    <row r="6" spans="1:19" s="96" customFormat="1" ht="13.5" customHeight="1" x14ac:dyDescent="0.2">
      <c r="A6" s="163"/>
      <c r="B6" s="172"/>
      <c r="C6" s="1415" t="s">
        <v>129</v>
      </c>
      <c r="D6" s="1416"/>
      <c r="E6" s="1416"/>
      <c r="F6" s="1416"/>
      <c r="G6" s="1416"/>
      <c r="H6" s="1416"/>
      <c r="I6" s="1416"/>
      <c r="J6" s="1416"/>
      <c r="K6" s="1416"/>
      <c r="L6" s="1416"/>
      <c r="M6" s="1416"/>
      <c r="N6" s="1416"/>
      <c r="O6" s="1416"/>
      <c r="P6" s="1416"/>
      <c r="Q6" s="1417"/>
      <c r="R6" s="235"/>
      <c r="S6" s="2"/>
    </row>
    <row r="7" spans="1:19" s="96" customFormat="1" ht="3.75" customHeight="1" x14ac:dyDescent="0.2">
      <c r="A7" s="163"/>
      <c r="B7" s="172"/>
      <c r="C7" s="959"/>
      <c r="D7" s="959"/>
      <c r="E7" s="960"/>
      <c r="F7" s="960"/>
      <c r="G7" s="960"/>
      <c r="H7" s="960"/>
      <c r="I7" s="960"/>
      <c r="J7" s="960"/>
      <c r="K7" s="960"/>
      <c r="L7" s="960"/>
      <c r="M7" s="960"/>
      <c r="N7" s="960"/>
      <c r="O7" s="960"/>
      <c r="P7" s="960"/>
      <c r="Q7" s="960"/>
      <c r="R7" s="235"/>
      <c r="S7" s="2"/>
    </row>
    <row r="8" spans="1:19" s="96" customFormat="1" ht="13.5" customHeight="1" x14ac:dyDescent="0.2">
      <c r="A8" s="163"/>
      <c r="B8" s="172"/>
      <c r="C8" s="960"/>
      <c r="D8" s="960"/>
      <c r="E8" s="1422">
        <v>2014</v>
      </c>
      <c r="F8" s="1422"/>
      <c r="G8" s="1422"/>
      <c r="H8" s="1422"/>
      <c r="I8" s="1422"/>
      <c r="J8" s="1422"/>
      <c r="K8" s="1422"/>
      <c r="L8" s="1422">
        <v>2015</v>
      </c>
      <c r="M8" s="1422"/>
      <c r="N8" s="1422"/>
      <c r="O8" s="1422"/>
      <c r="P8" s="1422"/>
      <c r="Q8" s="1422"/>
      <c r="R8" s="235"/>
      <c r="S8" s="2"/>
    </row>
    <row r="9" spans="1:19" ht="12.75" customHeight="1" x14ac:dyDescent="0.2">
      <c r="A9" s="135"/>
      <c r="B9" s="137"/>
      <c r="C9" s="1421"/>
      <c r="D9" s="1421"/>
      <c r="E9" s="746" t="s">
        <v>100</v>
      </c>
      <c r="F9" s="746" t="s">
        <v>99</v>
      </c>
      <c r="G9" s="746" t="s">
        <v>98</v>
      </c>
      <c r="H9" s="746" t="s">
        <v>97</v>
      </c>
      <c r="I9" s="746" t="s">
        <v>96</v>
      </c>
      <c r="J9" s="746" t="s">
        <v>95</v>
      </c>
      <c r="K9" s="746" t="s">
        <v>94</v>
      </c>
      <c r="L9" s="746" t="s">
        <v>93</v>
      </c>
      <c r="M9" s="746" t="s">
        <v>104</v>
      </c>
      <c r="N9" s="746" t="s">
        <v>103</v>
      </c>
      <c r="O9" s="746" t="s">
        <v>102</v>
      </c>
      <c r="P9" s="746" t="s">
        <v>101</v>
      </c>
      <c r="Q9" s="746" t="s">
        <v>100</v>
      </c>
      <c r="R9" s="235"/>
      <c r="S9" s="137"/>
    </row>
    <row r="10" spans="1:19" ht="3.75" customHeight="1" x14ac:dyDescent="0.2">
      <c r="A10" s="135"/>
      <c r="B10" s="137"/>
      <c r="C10" s="918"/>
      <c r="D10" s="918"/>
      <c r="E10" s="915"/>
      <c r="F10" s="915"/>
      <c r="G10" s="915"/>
      <c r="H10" s="915"/>
      <c r="I10" s="915"/>
      <c r="J10" s="915"/>
      <c r="K10" s="915"/>
      <c r="L10" s="915"/>
      <c r="M10" s="915"/>
      <c r="N10" s="915"/>
      <c r="O10" s="915"/>
      <c r="P10" s="915"/>
      <c r="Q10" s="915"/>
      <c r="R10" s="235"/>
      <c r="S10" s="137"/>
    </row>
    <row r="11" spans="1:19" ht="13.5" customHeight="1" x14ac:dyDescent="0.2">
      <c r="A11" s="135"/>
      <c r="B11" s="137"/>
      <c r="C11" s="1418" t="s">
        <v>413</v>
      </c>
      <c r="D11" s="1419"/>
      <c r="E11" s="916"/>
      <c r="F11" s="916"/>
      <c r="G11" s="916"/>
      <c r="H11" s="916"/>
      <c r="I11" s="916"/>
      <c r="J11" s="916"/>
      <c r="K11" s="916"/>
      <c r="L11" s="916"/>
      <c r="M11" s="916"/>
      <c r="N11" s="916"/>
      <c r="O11" s="916"/>
      <c r="P11" s="916"/>
      <c r="Q11" s="916"/>
      <c r="R11" s="235"/>
      <c r="S11" s="137"/>
    </row>
    <row r="12" spans="1:19" s="171" customFormat="1" ht="13.5" customHeight="1" x14ac:dyDescent="0.2">
      <c r="A12" s="163"/>
      <c r="B12" s="172"/>
      <c r="D12" s="964" t="s">
        <v>68</v>
      </c>
      <c r="E12" s="919">
        <v>104</v>
      </c>
      <c r="F12" s="919">
        <v>97</v>
      </c>
      <c r="G12" s="919">
        <v>86</v>
      </c>
      <c r="H12" s="919">
        <v>82</v>
      </c>
      <c r="I12" s="919">
        <v>72</v>
      </c>
      <c r="J12" s="919">
        <v>80</v>
      </c>
      <c r="K12" s="919">
        <v>106</v>
      </c>
      <c r="L12" s="919">
        <v>99</v>
      </c>
      <c r="M12" s="919">
        <v>108</v>
      </c>
      <c r="N12" s="919">
        <v>112</v>
      </c>
      <c r="O12" s="919">
        <v>118</v>
      </c>
      <c r="P12" s="919">
        <v>102</v>
      </c>
      <c r="Q12" s="919">
        <v>95</v>
      </c>
      <c r="R12" s="235"/>
      <c r="S12" s="137"/>
    </row>
    <row r="13" spans="1:19" s="160" customFormat="1" ht="18.75" customHeight="1" x14ac:dyDescent="0.2">
      <c r="A13" s="163"/>
      <c r="B13" s="172"/>
      <c r="C13" s="616"/>
      <c r="D13" s="236"/>
      <c r="E13" s="165"/>
      <c r="F13" s="165"/>
      <c r="G13" s="165"/>
      <c r="H13" s="165"/>
      <c r="I13" s="165"/>
      <c r="J13" s="165"/>
      <c r="K13" s="165"/>
      <c r="L13" s="165"/>
      <c r="M13" s="165"/>
      <c r="N13" s="165"/>
      <c r="O13" s="165"/>
      <c r="P13" s="165"/>
      <c r="Q13" s="165"/>
      <c r="R13" s="235"/>
      <c r="S13" s="137"/>
    </row>
    <row r="14" spans="1:19" s="160" customFormat="1" ht="13.5" customHeight="1" x14ac:dyDescent="0.2">
      <c r="A14" s="163"/>
      <c r="B14" s="172"/>
      <c r="C14" s="1418" t="s">
        <v>147</v>
      </c>
      <c r="D14" s="1419"/>
      <c r="E14" s="165"/>
      <c r="F14" s="165"/>
      <c r="G14" s="165"/>
      <c r="H14" s="165"/>
      <c r="I14" s="165"/>
      <c r="J14" s="165"/>
      <c r="K14" s="165"/>
      <c r="L14" s="165"/>
      <c r="M14" s="165"/>
      <c r="N14" s="165"/>
      <c r="O14" s="165"/>
      <c r="P14" s="165"/>
      <c r="Q14" s="165"/>
      <c r="R14" s="235"/>
      <c r="S14" s="137"/>
    </row>
    <row r="15" spans="1:19" s="167" customFormat="1" ht="13.5" customHeight="1" x14ac:dyDescent="0.2">
      <c r="A15" s="163"/>
      <c r="B15" s="172"/>
      <c r="D15" s="964" t="s">
        <v>68</v>
      </c>
      <c r="E15" s="952">
        <v>827</v>
      </c>
      <c r="F15" s="952">
        <v>819</v>
      </c>
      <c r="G15" s="952">
        <v>740</v>
      </c>
      <c r="H15" s="952">
        <v>815</v>
      </c>
      <c r="I15" s="952">
        <v>789</v>
      </c>
      <c r="J15" s="952">
        <v>881</v>
      </c>
      <c r="K15" s="952">
        <v>1537</v>
      </c>
      <c r="L15" s="952">
        <v>1692</v>
      </c>
      <c r="M15" s="952">
        <v>1473</v>
      </c>
      <c r="N15" s="952">
        <v>1555</v>
      </c>
      <c r="O15" s="952">
        <v>1581</v>
      </c>
      <c r="P15" s="952">
        <v>1528</v>
      </c>
      <c r="Q15" s="952">
        <v>1089</v>
      </c>
      <c r="R15" s="238"/>
      <c r="S15" s="161"/>
    </row>
    <row r="16" spans="1:19" s="141" customFormat="1" ht="26.25" customHeight="1" x14ac:dyDescent="0.2">
      <c r="A16" s="980"/>
      <c r="B16" s="140"/>
      <c r="C16" s="981"/>
      <c r="D16" s="982" t="s">
        <v>683</v>
      </c>
      <c r="E16" s="983">
        <v>462</v>
      </c>
      <c r="F16" s="983">
        <v>399</v>
      </c>
      <c r="G16" s="983">
        <v>335</v>
      </c>
      <c r="H16" s="983">
        <v>490</v>
      </c>
      <c r="I16" s="983">
        <v>529</v>
      </c>
      <c r="J16" s="983">
        <v>646</v>
      </c>
      <c r="K16" s="983">
        <v>1036</v>
      </c>
      <c r="L16" s="983">
        <v>927</v>
      </c>
      <c r="M16" s="983">
        <v>986</v>
      </c>
      <c r="N16" s="983">
        <v>1087</v>
      </c>
      <c r="O16" s="983">
        <v>1130</v>
      </c>
      <c r="P16" s="983">
        <v>1145</v>
      </c>
      <c r="Q16" s="983">
        <v>854</v>
      </c>
      <c r="R16" s="978"/>
      <c r="S16" s="140"/>
    </row>
    <row r="17" spans="1:19" s="160" customFormat="1" ht="18.75" customHeight="1" x14ac:dyDescent="0.2">
      <c r="A17" s="163"/>
      <c r="B17" s="159"/>
      <c r="C17" s="616" t="s">
        <v>240</v>
      </c>
      <c r="D17" s="984" t="s">
        <v>684</v>
      </c>
      <c r="E17" s="973">
        <v>365</v>
      </c>
      <c r="F17" s="973">
        <v>420</v>
      </c>
      <c r="G17" s="973">
        <v>405</v>
      </c>
      <c r="H17" s="973">
        <v>325</v>
      </c>
      <c r="I17" s="973">
        <v>260</v>
      </c>
      <c r="J17" s="973">
        <v>235</v>
      </c>
      <c r="K17" s="973">
        <v>501</v>
      </c>
      <c r="L17" s="973">
        <v>765</v>
      </c>
      <c r="M17" s="973">
        <v>487</v>
      </c>
      <c r="N17" s="973">
        <v>468</v>
      </c>
      <c r="O17" s="973">
        <v>451</v>
      </c>
      <c r="P17" s="973">
        <v>383</v>
      </c>
      <c r="Q17" s="973">
        <v>235</v>
      </c>
      <c r="R17" s="235"/>
      <c r="S17" s="137"/>
    </row>
    <row r="18" spans="1:19" s="160" customFormat="1" x14ac:dyDescent="0.2">
      <c r="A18" s="163"/>
      <c r="B18" s="159"/>
      <c r="C18" s="616"/>
      <c r="D18" s="239"/>
      <c r="E18" s="165"/>
      <c r="F18" s="165"/>
      <c r="G18" s="165"/>
      <c r="H18" s="165"/>
      <c r="I18" s="165"/>
      <c r="J18" s="165"/>
      <c r="K18" s="165"/>
      <c r="L18" s="165"/>
      <c r="M18" s="165"/>
      <c r="N18" s="165"/>
      <c r="O18" s="165"/>
      <c r="P18" s="165"/>
      <c r="Q18" s="165"/>
      <c r="R18" s="235"/>
      <c r="S18" s="137"/>
    </row>
    <row r="19" spans="1:19" s="160" customFormat="1" ht="13.5" customHeight="1" x14ac:dyDescent="0.2">
      <c r="A19" s="163"/>
      <c r="B19" s="159"/>
      <c r="C19" s="616"/>
      <c r="D19" s="239"/>
      <c r="E19" s="155"/>
      <c r="F19" s="155"/>
      <c r="G19" s="155"/>
      <c r="H19" s="155"/>
      <c r="I19" s="155"/>
      <c r="J19" s="155"/>
      <c r="K19" s="155"/>
      <c r="L19" s="155"/>
      <c r="M19" s="155"/>
      <c r="N19" s="155"/>
      <c r="O19" s="155"/>
      <c r="P19" s="155"/>
      <c r="Q19" s="155"/>
      <c r="R19" s="235"/>
      <c r="S19" s="137"/>
    </row>
    <row r="20" spans="1:19" s="160" customFormat="1" ht="13.5" customHeight="1" x14ac:dyDescent="0.2">
      <c r="A20" s="163"/>
      <c r="B20" s="159"/>
      <c r="C20" s="616"/>
      <c r="D20" s="493"/>
      <c r="E20" s="166"/>
      <c r="F20" s="166"/>
      <c r="G20" s="166"/>
      <c r="H20" s="166"/>
      <c r="I20" s="166"/>
      <c r="J20" s="166"/>
      <c r="K20" s="166"/>
      <c r="L20" s="166"/>
      <c r="M20" s="166"/>
      <c r="N20" s="166"/>
      <c r="O20" s="166"/>
      <c r="P20" s="166"/>
      <c r="Q20" s="166"/>
      <c r="R20" s="235"/>
      <c r="S20" s="137"/>
    </row>
    <row r="21" spans="1:19" s="160" customFormat="1" ht="13.5" customHeight="1" x14ac:dyDescent="0.2">
      <c r="A21" s="163"/>
      <c r="B21" s="159"/>
      <c r="C21" s="616"/>
      <c r="D21" s="493"/>
      <c r="E21" s="166"/>
      <c r="F21" s="166"/>
      <c r="G21" s="166"/>
      <c r="H21" s="166"/>
      <c r="I21" s="166"/>
      <c r="J21" s="166"/>
      <c r="K21" s="166"/>
      <c r="L21" s="166"/>
      <c r="M21" s="166"/>
      <c r="N21" s="166"/>
      <c r="O21" s="166"/>
      <c r="P21" s="166"/>
      <c r="Q21" s="166"/>
      <c r="R21" s="235"/>
      <c r="S21" s="137"/>
    </row>
    <row r="22" spans="1:19" s="160" customFormat="1" ht="13.5" customHeight="1" x14ac:dyDescent="0.2">
      <c r="A22" s="158"/>
      <c r="B22" s="159"/>
      <c r="C22" s="616"/>
      <c r="D22" s="493"/>
      <c r="E22" s="166"/>
      <c r="F22" s="166"/>
      <c r="G22" s="166"/>
      <c r="H22" s="166"/>
      <c r="I22" s="166"/>
      <c r="J22" s="166"/>
      <c r="K22" s="166"/>
      <c r="L22" s="166"/>
      <c r="M22" s="166"/>
      <c r="N22" s="166"/>
      <c r="O22" s="166"/>
      <c r="P22" s="166"/>
      <c r="Q22" s="166"/>
      <c r="R22" s="235"/>
      <c r="S22" s="137"/>
    </row>
    <row r="23" spans="1:19" s="160" customFormat="1" ht="13.5" customHeight="1" x14ac:dyDescent="0.2">
      <c r="A23" s="158"/>
      <c r="B23" s="159"/>
      <c r="C23" s="616"/>
      <c r="D23" s="493"/>
      <c r="E23" s="166"/>
      <c r="F23" s="166"/>
      <c r="G23" s="166"/>
      <c r="H23" s="166"/>
      <c r="I23" s="166"/>
      <c r="J23" s="166"/>
      <c r="K23" s="166"/>
      <c r="L23" s="166"/>
      <c r="M23" s="166"/>
      <c r="N23" s="166"/>
      <c r="O23" s="166"/>
      <c r="P23" s="166"/>
      <c r="Q23" s="166"/>
      <c r="R23" s="235"/>
      <c r="S23" s="137"/>
    </row>
    <row r="24" spans="1:19" s="160" customFormat="1" ht="13.5" customHeight="1" x14ac:dyDescent="0.2">
      <c r="A24" s="158"/>
      <c r="B24" s="159"/>
      <c r="C24" s="616"/>
      <c r="D24" s="493"/>
      <c r="E24" s="166"/>
      <c r="F24" s="166"/>
      <c r="G24" s="166"/>
      <c r="H24" s="166"/>
      <c r="I24" s="166"/>
      <c r="J24" s="166"/>
      <c r="K24" s="166"/>
      <c r="L24" s="166"/>
      <c r="M24" s="166"/>
      <c r="N24" s="166"/>
      <c r="O24" s="166"/>
      <c r="P24" s="166"/>
      <c r="Q24" s="166"/>
      <c r="R24" s="235"/>
      <c r="S24" s="137"/>
    </row>
    <row r="25" spans="1:19" s="160" customFormat="1" ht="13.5" customHeight="1" x14ac:dyDescent="0.2">
      <c r="A25" s="158"/>
      <c r="B25" s="159"/>
      <c r="C25" s="616"/>
      <c r="D25" s="493"/>
      <c r="E25" s="166"/>
      <c r="F25" s="166"/>
      <c r="G25" s="166"/>
      <c r="H25" s="166"/>
      <c r="I25" s="166"/>
      <c r="J25" s="166"/>
      <c r="K25" s="166"/>
      <c r="L25" s="166"/>
      <c r="M25" s="166"/>
      <c r="N25" s="166"/>
      <c r="O25" s="166"/>
      <c r="P25" s="166"/>
      <c r="Q25" s="166"/>
      <c r="R25" s="235"/>
      <c r="S25" s="137"/>
    </row>
    <row r="26" spans="1:19" s="167" customFormat="1" ht="13.5" customHeight="1" x14ac:dyDescent="0.2">
      <c r="A26" s="168"/>
      <c r="B26" s="169"/>
      <c r="C26" s="494"/>
      <c r="D26" s="237"/>
      <c r="E26" s="170"/>
      <c r="F26" s="170"/>
      <c r="G26" s="170"/>
      <c r="H26" s="170"/>
      <c r="I26" s="170"/>
      <c r="J26" s="170"/>
      <c r="K26" s="170"/>
      <c r="L26" s="170"/>
      <c r="M26" s="170"/>
      <c r="N26" s="170"/>
      <c r="O26" s="170"/>
      <c r="P26" s="170"/>
      <c r="Q26" s="170"/>
      <c r="R26" s="238"/>
      <c r="S26" s="161"/>
    </row>
    <row r="27" spans="1:19" ht="13.5" customHeight="1" x14ac:dyDescent="0.2">
      <c r="A27" s="135"/>
      <c r="B27" s="137"/>
      <c r="C27" s="616"/>
      <c r="D27" s="138"/>
      <c r="E27" s="166"/>
      <c r="F27" s="166"/>
      <c r="G27" s="166"/>
      <c r="H27" s="166"/>
      <c r="I27" s="166"/>
      <c r="J27" s="166"/>
      <c r="K27" s="166"/>
      <c r="L27" s="166"/>
      <c r="M27" s="166"/>
      <c r="N27" s="166"/>
      <c r="O27" s="166"/>
      <c r="P27" s="166"/>
      <c r="Q27" s="166"/>
      <c r="R27" s="235"/>
      <c r="S27" s="137"/>
    </row>
    <row r="28" spans="1:19" s="160" customFormat="1" ht="13.5" customHeight="1" x14ac:dyDescent="0.2">
      <c r="A28" s="158"/>
      <c r="B28" s="159"/>
      <c r="C28" s="616"/>
      <c r="D28" s="138"/>
      <c r="E28" s="166"/>
      <c r="F28" s="166"/>
      <c r="G28" s="166"/>
      <c r="H28" s="166"/>
      <c r="I28" s="166"/>
      <c r="J28" s="166"/>
      <c r="K28" s="166"/>
      <c r="L28" s="166"/>
      <c r="M28" s="166"/>
      <c r="N28" s="166"/>
      <c r="O28" s="166"/>
      <c r="P28" s="166"/>
      <c r="Q28" s="166"/>
      <c r="R28" s="235"/>
      <c r="S28" s="137"/>
    </row>
    <row r="29" spans="1:19" s="160" customFormat="1" ht="13.5" customHeight="1" x14ac:dyDescent="0.2">
      <c r="A29" s="158"/>
      <c r="B29" s="159"/>
      <c r="C29" s="616"/>
      <c r="D29" s="239"/>
      <c r="E29" s="166"/>
      <c r="F29" s="166"/>
      <c r="G29" s="166"/>
      <c r="H29" s="166"/>
      <c r="I29" s="166"/>
      <c r="J29" s="166"/>
      <c r="K29" s="166"/>
      <c r="L29" s="166"/>
      <c r="M29" s="166"/>
      <c r="N29" s="166"/>
      <c r="O29" s="166"/>
      <c r="P29" s="166"/>
      <c r="Q29" s="166"/>
      <c r="R29" s="235"/>
      <c r="S29" s="137"/>
    </row>
    <row r="30" spans="1:19" s="160" customFormat="1" ht="13.5" customHeight="1" x14ac:dyDescent="0.2">
      <c r="A30" s="158"/>
      <c r="B30" s="159"/>
      <c r="C30" s="616"/>
      <c r="D30" s="749"/>
      <c r="E30" s="750"/>
      <c r="F30" s="750"/>
      <c r="G30" s="750"/>
      <c r="H30" s="750"/>
      <c r="I30" s="750"/>
      <c r="J30" s="750"/>
      <c r="K30" s="750"/>
      <c r="L30" s="750"/>
      <c r="M30" s="750"/>
      <c r="N30" s="750"/>
      <c r="O30" s="750"/>
      <c r="P30" s="750"/>
      <c r="Q30" s="750"/>
      <c r="R30" s="235"/>
      <c r="S30" s="137"/>
    </row>
    <row r="31" spans="1:19" s="167" customFormat="1" ht="13.5" customHeight="1" x14ac:dyDescent="0.2">
      <c r="A31" s="168"/>
      <c r="B31" s="169"/>
      <c r="C31" s="494"/>
      <c r="D31" s="751"/>
      <c r="E31" s="751"/>
      <c r="F31" s="751"/>
      <c r="G31" s="751"/>
      <c r="H31" s="751"/>
      <c r="I31" s="751"/>
      <c r="J31" s="751"/>
      <c r="K31" s="751"/>
      <c r="L31" s="751"/>
      <c r="M31" s="751"/>
      <c r="N31" s="751"/>
      <c r="O31" s="751"/>
      <c r="P31" s="751"/>
      <c r="Q31" s="751"/>
      <c r="R31" s="238"/>
      <c r="S31" s="161"/>
    </row>
    <row r="32" spans="1:19" ht="35.25" customHeight="1" x14ac:dyDescent="0.2">
      <c r="A32" s="135"/>
      <c r="B32" s="137"/>
      <c r="C32" s="616"/>
      <c r="D32" s="752"/>
      <c r="E32" s="750"/>
      <c r="F32" s="750"/>
      <c r="G32" s="750"/>
      <c r="H32" s="750"/>
      <c r="I32" s="750"/>
      <c r="J32" s="750"/>
      <c r="K32" s="750"/>
      <c r="L32" s="750"/>
      <c r="M32" s="750"/>
      <c r="N32" s="750"/>
      <c r="O32" s="750"/>
      <c r="P32" s="750"/>
      <c r="Q32" s="750"/>
      <c r="R32" s="235"/>
      <c r="S32" s="137"/>
    </row>
    <row r="33" spans="1:19" ht="13.5" customHeight="1" x14ac:dyDescent="0.2">
      <c r="A33" s="135"/>
      <c r="B33" s="137"/>
      <c r="C33" s="965" t="s">
        <v>183</v>
      </c>
      <c r="D33" s="966"/>
      <c r="E33" s="966"/>
      <c r="F33" s="966"/>
      <c r="G33" s="966"/>
      <c r="H33" s="966"/>
      <c r="I33" s="966"/>
      <c r="J33" s="966"/>
      <c r="K33" s="966"/>
      <c r="L33" s="966"/>
      <c r="M33" s="966"/>
      <c r="N33" s="966"/>
      <c r="O33" s="966"/>
      <c r="P33" s="966"/>
      <c r="Q33" s="967"/>
      <c r="R33" s="235"/>
      <c r="S33" s="164"/>
    </row>
    <row r="34" spans="1:19" s="160" customFormat="1" ht="3.75" customHeight="1" x14ac:dyDescent="0.2">
      <c r="A34" s="158"/>
      <c r="B34" s="159"/>
      <c r="C34" s="616"/>
      <c r="D34" s="239"/>
      <c r="E34" s="166"/>
      <c r="F34" s="166"/>
      <c r="G34" s="166"/>
      <c r="H34" s="166"/>
      <c r="I34" s="166"/>
      <c r="J34" s="166"/>
      <c r="K34" s="166"/>
      <c r="L34" s="166"/>
      <c r="M34" s="166"/>
      <c r="N34" s="166"/>
      <c r="O34" s="166"/>
      <c r="P34" s="166"/>
      <c r="Q34" s="166"/>
      <c r="R34" s="235"/>
      <c r="S34" s="137"/>
    </row>
    <row r="35" spans="1:19" ht="12.75" customHeight="1" x14ac:dyDescent="0.2">
      <c r="A35" s="135"/>
      <c r="B35" s="137"/>
      <c r="C35" s="1421"/>
      <c r="D35" s="1421"/>
      <c r="E35" s="951">
        <v>2002</v>
      </c>
      <c r="F35" s="951">
        <v>2003</v>
      </c>
      <c r="G35" s="951">
        <v>2004</v>
      </c>
      <c r="H35" s="953" t="s">
        <v>685</v>
      </c>
      <c r="I35" s="951" t="s">
        <v>686</v>
      </c>
      <c r="J35" s="951" t="s">
        <v>687</v>
      </c>
      <c r="K35" s="951" t="s">
        <v>688</v>
      </c>
      <c r="L35" s="944" t="s">
        <v>689</v>
      </c>
      <c r="M35" s="947" t="s">
        <v>690</v>
      </c>
      <c r="N35" s="961" t="s">
        <v>691</v>
      </c>
      <c r="O35" s="961" t="s">
        <v>692</v>
      </c>
      <c r="P35" s="961">
        <v>2013</v>
      </c>
      <c r="Q35" s="961">
        <v>2014</v>
      </c>
      <c r="R35" s="235"/>
      <c r="S35" s="137"/>
    </row>
    <row r="36" spans="1:19" ht="3.75" customHeight="1" x14ac:dyDescent="0.2">
      <c r="A36" s="135"/>
      <c r="B36" s="137"/>
      <c r="C36" s="918"/>
      <c r="D36" s="918"/>
      <c r="E36" s="905"/>
      <c r="F36" s="905"/>
      <c r="G36" s="939"/>
      <c r="H36" s="954"/>
      <c r="I36" s="1079"/>
      <c r="J36" s="1079"/>
      <c r="K36" s="1079"/>
      <c r="L36" s="939"/>
      <c r="M36" s="939"/>
      <c r="N36" s="962"/>
      <c r="O36" s="962"/>
      <c r="P36" s="962"/>
      <c r="Q36" s="962"/>
      <c r="R36" s="235"/>
      <c r="S36" s="137"/>
    </row>
    <row r="37" spans="1:19" ht="13.5" customHeight="1" x14ac:dyDescent="0.2">
      <c r="A37" s="135"/>
      <c r="B37" s="137"/>
      <c r="C37" s="1418" t="s">
        <v>413</v>
      </c>
      <c r="D37" s="1419"/>
      <c r="E37" s="905"/>
      <c r="F37" s="905"/>
      <c r="G37" s="939"/>
      <c r="H37" s="954"/>
      <c r="I37" s="1079"/>
      <c r="J37" s="1079"/>
      <c r="K37" s="1079"/>
      <c r="L37" s="939"/>
      <c r="M37" s="939"/>
      <c r="N37" s="962"/>
      <c r="O37" s="962"/>
      <c r="P37" s="962"/>
      <c r="Q37" s="962"/>
      <c r="R37" s="235"/>
      <c r="S37" s="137"/>
    </row>
    <row r="38" spans="1:19" s="171" customFormat="1" ht="13.5" customHeight="1" x14ac:dyDescent="0.2">
      <c r="A38" s="163"/>
      <c r="B38" s="172"/>
      <c r="D38" s="964" t="s">
        <v>68</v>
      </c>
      <c r="E38" s="963" t="s">
        <v>414</v>
      </c>
      <c r="F38" s="963" t="s">
        <v>414</v>
      </c>
      <c r="G38" s="963" t="s">
        <v>414</v>
      </c>
      <c r="H38" s="919">
        <v>34</v>
      </c>
      <c r="I38" s="936">
        <v>49</v>
      </c>
      <c r="J38" s="936">
        <v>28</v>
      </c>
      <c r="K38" s="936">
        <v>54</v>
      </c>
      <c r="L38" s="945">
        <v>423</v>
      </c>
      <c r="M38" s="948">
        <v>324</v>
      </c>
      <c r="N38" s="940">
        <v>266</v>
      </c>
      <c r="O38" s="940">
        <v>550</v>
      </c>
      <c r="P38" s="940">
        <v>547</v>
      </c>
      <c r="Q38" s="940">
        <v>344</v>
      </c>
      <c r="R38" s="235"/>
      <c r="S38" s="137"/>
    </row>
    <row r="39" spans="1:19" s="160" customFormat="1" ht="18.75" customHeight="1" x14ac:dyDescent="0.2">
      <c r="A39" s="158"/>
      <c r="B39" s="159"/>
      <c r="C39" s="616"/>
      <c r="D39" s="236"/>
      <c r="E39" s="906"/>
      <c r="F39" s="906"/>
      <c r="G39" s="949"/>
      <c r="H39" s="165"/>
      <c r="I39" s="938"/>
      <c r="J39" s="938"/>
      <c r="K39" s="938"/>
      <c r="L39" s="941"/>
      <c r="M39" s="949"/>
      <c r="N39" s="943"/>
      <c r="O39" s="943"/>
      <c r="P39" s="943"/>
      <c r="Q39" s="943"/>
      <c r="R39" s="235"/>
      <c r="S39" s="137"/>
    </row>
    <row r="40" spans="1:19" s="160" customFormat="1" ht="13.5" customHeight="1" x14ac:dyDescent="0.2">
      <c r="A40" s="158"/>
      <c r="B40" s="159"/>
      <c r="C40" s="1418" t="s">
        <v>147</v>
      </c>
      <c r="D40" s="1419"/>
      <c r="E40" s="906"/>
      <c r="F40" s="906"/>
      <c r="G40" s="949"/>
      <c r="H40" s="165"/>
      <c r="I40" s="938"/>
      <c r="J40" s="938"/>
      <c r="K40" s="938"/>
      <c r="L40" s="941"/>
      <c r="M40" s="949"/>
      <c r="N40" s="943"/>
      <c r="O40" s="943"/>
      <c r="P40" s="943"/>
      <c r="Q40" s="943"/>
      <c r="R40" s="235"/>
      <c r="S40" s="137"/>
    </row>
    <row r="41" spans="1:19" s="167" customFormat="1" ht="13.5" customHeight="1" x14ac:dyDescent="0.2">
      <c r="A41" s="168"/>
      <c r="B41" s="169"/>
      <c r="D41" s="964" t="s">
        <v>68</v>
      </c>
      <c r="E41" s="963" t="s">
        <v>414</v>
      </c>
      <c r="F41" s="963" t="s">
        <v>414</v>
      </c>
      <c r="G41" s="963" t="s">
        <v>414</v>
      </c>
      <c r="H41" s="920">
        <v>588</v>
      </c>
      <c r="I41" s="937">
        <v>664</v>
      </c>
      <c r="J41" s="937">
        <v>891</v>
      </c>
      <c r="K41" s="937">
        <v>1422</v>
      </c>
      <c r="L41" s="946">
        <v>19278</v>
      </c>
      <c r="M41" s="950">
        <v>6145</v>
      </c>
      <c r="N41" s="942">
        <v>3601</v>
      </c>
      <c r="O41" s="942">
        <v>8703</v>
      </c>
      <c r="P41" s="942">
        <v>7434</v>
      </c>
      <c r="Q41" s="942">
        <v>4460</v>
      </c>
      <c r="R41" s="238"/>
      <c r="S41" s="161"/>
    </row>
    <row r="42" spans="1:19" s="141" customFormat="1" ht="26.25" customHeight="1" x14ac:dyDescent="0.2">
      <c r="A42" s="139"/>
      <c r="B42" s="140"/>
      <c r="C42" s="981"/>
      <c r="D42" s="982" t="s">
        <v>683</v>
      </c>
      <c r="E42" s="985" t="s">
        <v>414</v>
      </c>
      <c r="F42" s="985" t="s">
        <v>414</v>
      </c>
      <c r="G42" s="985" t="s">
        <v>414</v>
      </c>
      <c r="H42" s="987">
        <v>186</v>
      </c>
      <c r="I42" s="986">
        <v>101</v>
      </c>
      <c r="J42" s="986">
        <v>116</v>
      </c>
      <c r="K42" s="986">
        <v>122</v>
      </c>
      <c r="L42" s="988">
        <v>9492</v>
      </c>
      <c r="M42" s="989">
        <v>3334</v>
      </c>
      <c r="N42" s="990">
        <v>2266</v>
      </c>
      <c r="O42" s="990">
        <v>4718</v>
      </c>
      <c r="P42" s="990">
        <v>3439</v>
      </c>
      <c r="Q42" s="990">
        <v>2281</v>
      </c>
      <c r="R42" s="978"/>
      <c r="S42" s="140"/>
    </row>
    <row r="43" spans="1:19" s="160" customFormat="1" ht="18.75" customHeight="1" x14ac:dyDescent="0.2">
      <c r="A43" s="158"/>
      <c r="B43" s="159"/>
      <c r="C43" s="616" t="s">
        <v>240</v>
      </c>
      <c r="D43" s="984" t="s">
        <v>684</v>
      </c>
      <c r="E43" s="963" t="s">
        <v>414</v>
      </c>
      <c r="F43" s="963" t="s">
        <v>414</v>
      </c>
      <c r="G43" s="963" t="s">
        <v>414</v>
      </c>
      <c r="H43" s="969">
        <v>402</v>
      </c>
      <c r="I43" s="968">
        <v>563</v>
      </c>
      <c r="J43" s="968">
        <v>775</v>
      </c>
      <c r="K43" s="968">
        <v>1300</v>
      </c>
      <c r="L43" s="970">
        <v>9786</v>
      </c>
      <c r="M43" s="971">
        <v>2811</v>
      </c>
      <c r="N43" s="972">
        <v>1335</v>
      </c>
      <c r="O43" s="972">
        <v>3985</v>
      </c>
      <c r="P43" s="972">
        <v>3995</v>
      </c>
      <c r="Q43" s="972">
        <v>2179</v>
      </c>
      <c r="R43" s="235"/>
      <c r="S43" s="137"/>
    </row>
    <row r="44" spans="1:19" s="160" customFormat="1" ht="13.5" customHeight="1" x14ac:dyDescent="0.2">
      <c r="A44" s="158"/>
      <c r="B44" s="159"/>
      <c r="C44" s="616"/>
      <c r="D44" s="239"/>
      <c r="E44" s="166"/>
      <c r="F44" s="166"/>
      <c r="G44" s="166"/>
      <c r="H44" s="166"/>
      <c r="I44" s="166"/>
      <c r="J44" s="166"/>
      <c r="K44" s="166"/>
      <c r="L44" s="166"/>
      <c r="M44" s="166"/>
      <c r="N44" s="166"/>
      <c r="O44" s="166"/>
      <c r="P44" s="166"/>
      <c r="Q44" s="166"/>
      <c r="R44" s="235"/>
      <c r="S44" s="137"/>
    </row>
    <row r="45" spans="1:19" s="921" customFormat="1" ht="13.5" customHeight="1" x14ac:dyDescent="0.2">
      <c r="A45" s="923"/>
      <c r="B45" s="923"/>
      <c r="C45" s="924"/>
      <c r="D45" s="749"/>
      <c r="E45" s="750"/>
      <c r="F45" s="750"/>
      <c r="G45" s="750"/>
      <c r="H45" s="750"/>
      <c r="I45" s="750"/>
      <c r="J45" s="750"/>
      <c r="K45" s="750"/>
      <c r="L45" s="750"/>
      <c r="M45" s="750"/>
      <c r="N45" s="750"/>
      <c r="O45" s="750"/>
      <c r="P45" s="750"/>
      <c r="Q45" s="750"/>
      <c r="R45" s="235"/>
      <c r="S45" s="137"/>
    </row>
    <row r="46" spans="1:19" s="922" customFormat="1" ht="13.5" customHeight="1" x14ac:dyDescent="0.2">
      <c r="A46" s="751"/>
      <c r="B46" s="751"/>
      <c r="C46" s="926"/>
      <c r="D46" s="751"/>
      <c r="E46" s="927"/>
      <c r="F46" s="927"/>
      <c r="G46" s="927"/>
      <c r="H46" s="927"/>
      <c r="I46" s="927"/>
      <c r="J46" s="927"/>
      <c r="K46" s="927"/>
      <c r="L46" s="927"/>
      <c r="M46" s="927"/>
      <c r="N46" s="927"/>
      <c r="O46" s="927"/>
      <c r="P46" s="927"/>
      <c r="Q46" s="927"/>
      <c r="R46" s="235"/>
      <c r="S46" s="137"/>
    </row>
    <row r="47" spans="1:19" s="620" customFormat="1" ht="13.5" customHeight="1" x14ac:dyDescent="0.2">
      <c r="A47" s="925"/>
      <c r="B47" s="925"/>
      <c r="C47" s="924"/>
      <c r="D47" s="752"/>
      <c r="E47" s="750"/>
      <c r="F47" s="750"/>
      <c r="G47" s="750"/>
      <c r="H47" s="750"/>
      <c r="I47" s="750"/>
      <c r="J47" s="750"/>
      <c r="K47" s="750"/>
      <c r="L47" s="750"/>
      <c r="M47" s="750"/>
      <c r="N47" s="750"/>
      <c r="O47" s="750"/>
      <c r="P47" s="750"/>
      <c r="Q47" s="750"/>
      <c r="R47" s="235"/>
      <c r="S47" s="137"/>
    </row>
    <row r="48" spans="1:19" s="921" customFormat="1" ht="13.5" customHeight="1" x14ac:dyDescent="0.2">
      <c r="A48" s="923"/>
      <c r="B48" s="923"/>
      <c r="C48" s="924"/>
      <c r="D48" s="752"/>
      <c r="E48" s="750"/>
      <c r="F48" s="750"/>
      <c r="G48" s="750"/>
      <c r="H48" s="750"/>
      <c r="I48" s="750"/>
      <c r="J48" s="750"/>
      <c r="K48" s="750"/>
      <c r="L48" s="750"/>
      <c r="M48" s="750"/>
      <c r="N48" s="750"/>
      <c r="O48" s="750"/>
      <c r="P48" s="750"/>
      <c r="Q48" s="750"/>
      <c r="R48" s="235"/>
      <c r="S48" s="137"/>
    </row>
    <row r="49" spans="1:19" s="921" customFormat="1" ht="13.5" customHeight="1" x14ac:dyDescent="0.2">
      <c r="A49" s="923"/>
      <c r="B49" s="923"/>
      <c r="C49" s="924"/>
      <c r="D49" s="749"/>
      <c r="E49" s="750"/>
      <c r="F49" s="750"/>
      <c r="G49" s="750"/>
      <c r="H49" s="750"/>
      <c r="I49" s="750"/>
      <c r="J49" s="750"/>
      <c r="K49" s="750"/>
      <c r="L49" s="750"/>
      <c r="M49" s="750"/>
      <c r="N49" s="750"/>
      <c r="O49" s="750"/>
      <c r="P49" s="750"/>
      <c r="Q49" s="750"/>
      <c r="R49" s="235"/>
      <c r="S49" s="137"/>
    </row>
    <row r="50" spans="1:19" s="921" customFormat="1" ht="13.5" customHeight="1" x14ac:dyDescent="0.2">
      <c r="A50" s="923"/>
      <c r="B50" s="923"/>
      <c r="C50" s="924"/>
      <c r="D50" s="749"/>
      <c r="E50" s="750"/>
      <c r="F50" s="750"/>
      <c r="G50" s="750"/>
      <c r="H50" s="750"/>
      <c r="I50" s="750"/>
      <c r="J50" s="750"/>
      <c r="K50" s="750"/>
      <c r="L50" s="750"/>
      <c r="M50" s="750"/>
      <c r="N50" s="750"/>
      <c r="O50" s="750"/>
      <c r="P50" s="750"/>
      <c r="Q50" s="750"/>
      <c r="R50" s="235"/>
      <c r="S50" s="137"/>
    </row>
    <row r="51" spans="1:19" s="620" customFormat="1" ht="13.5" customHeight="1" x14ac:dyDescent="0.2">
      <c r="A51" s="925"/>
      <c r="B51" s="925"/>
      <c r="C51" s="928"/>
      <c r="D51" s="1425"/>
      <c r="E51" s="1425"/>
      <c r="F51" s="1425"/>
      <c r="G51" s="1425"/>
      <c r="H51" s="929"/>
      <c r="I51" s="929"/>
      <c r="J51" s="929"/>
      <c r="K51" s="929"/>
      <c r="L51" s="929"/>
      <c r="M51" s="929"/>
      <c r="N51" s="929"/>
      <c r="O51" s="929"/>
      <c r="P51" s="929"/>
      <c r="Q51" s="929"/>
      <c r="R51" s="235"/>
      <c r="S51" s="137"/>
    </row>
    <row r="52" spans="1:19" s="620" customFormat="1" ht="13.5" customHeight="1" x14ac:dyDescent="0.2">
      <c r="A52" s="925"/>
      <c r="B52" s="925"/>
      <c r="C52" s="925"/>
      <c r="D52" s="925"/>
      <c r="E52" s="925"/>
      <c r="F52" s="925"/>
      <c r="G52" s="925"/>
      <c r="H52" s="925"/>
      <c r="I52" s="925"/>
      <c r="J52" s="925"/>
      <c r="K52" s="925"/>
      <c r="L52" s="925"/>
      <c r="M52" s="925"/>
      <c r="N52" s="925"/>
      <c r="O52" s="925"/>
      <c r="P52" s="925"/>
      <c r="Q52" s="925"/>
      <c r="R52" s="235"/>
      <c r="S52" s="137"/>
    </row>
    <row r="53" spans="1:19" s="620" customFormat="1" ht="13.5" customHeight="1" x14ac:dyDescent="0.2">
      <c r="A53" s="925"/>
      <c r="B53" s="925"/>
      <c r="C53" s="930"/>
      <c r="D53" s="931"/>
      <c r="E53" s="932"/>
      <c r="F53" s="932"/>
      <c r="G53" s="932"/>
      <c r="H53" s="932"/>
      <c r="I53" s="932"/>
      <c r="J53" s="932"/>
      <c r="K53" s="932"/>
      <c r="L53" s="932"/>
      <c r="M53" s="932"/>
      <c r="N53" s="932"/>
      <c r="O53" s="932"/>
      <c r="P53" s="932"/>
      <c r="Q53" s="932"/>
      <c r="R53" s="235"/>
      <c r="S53" s="137"/>
    </row>
    <row r="54" spans="1:19" s="620" customFormat="1" ht="13.5" customHeight="1" x14ac:dyDescent="0.2">
      <c r="A54" s="925"/>
      <c r="B54" s="925"/>
      <c r="C54" s="1421"/>
      <c r="D54" s="1421"/>
      <c r="E54" s="933"/>
      <c r="F54" s="933"/>
      <c r="G54" s="933"/>
      <c r="H54" s="933"/>
      <c r="I54" s="933"/>
      <c r="J54" s="933"/>
      <c r="K54" s="933"/>
      <c r="L54" s="933"/>
      <c r="M54" s="933"/>
      <c r="N54" s="933"/>
      <c r="O54" s="933"/>
      <c r="P54" s="933"/>
      <c r="Q54" s="933"/>
      <c r="R54" s="235"/>
      <c r="S54" s="137"/>
    </row>
    <row r="55" spans="1:19" s="620" customFormat="1" ht="13.5" customHeight="1" x14ac:dyDescent="0.2">
      <c r="A55" s="925"/>
      <c r="B55" s="925"/>
      <c r="C55" s="1424"/>
      <c r="D55" s="1424"/>
      <c r="E55" s="934"/>
      <c r="F55" s="934"/>
      <c r="G55" s="934"/>
      <c r="H55" s="934"/>
      <c r="I55" s="934"/>
      <c r="J55" s="934"/>
      <c r="K55" s="934"/>
      <c r="L55" s="934"/>
      <c r="M55" s="934"/>
      <c r="N55" s="934"/>
      <c r="O55" s="934"/>
      <c r="P55" s="934"/>
      <c r="Q55" s="934"/>
      <c r="R55" s="235"/>
      <c r="S55" s="137"/>
    </row>
    <row r="56" spans="1:19" s="620" customFormat="1" ht="13.5" customHeight="1" x14ac:dyDescent="0.2">
      <c r="A56" s="925"/>
      <c r="B56" s="925"/>
      <c r="C56" s="926"/>
      <c r="D56" s="935"/>
      <c r="E56" s="934"/>
      <c r="F56" s="934"/>
      <c r="G56" s="934"/>
      <c r="H56" s="934"/>
      <c r="I56" s="934"/>
      <c r="J56" s="934"/>
      <c r="K56" s="934"/>
      <c r="L56" s="934"/>
      <c r="M56" s="934"/>
      <c r="N56" s="934"/>
      <c r="O56" s="934"/>
      <c r="P56" s="934"/>
      <c r="Q56" s="934"/>
      <c r="R56" s="235"/>
      <c r="S56" s="137"/>
    </row>
    <row r="57" spans="1:19" s="620" customFormat="1" ht="13.5" customHeight="1" x14ac:dyDescent="0.2">
      <c r="A57" s="925"/>
      <c r="B57" s="925"/>
      <c r="C57" s="924"/>
      <c r="D57" s="752"/>
      <c r="E57" s="934"/>
      <c r="F57" s="934"/>
      <c r="G57" s="934"/>
      <c r="H57" s="934"/>
      <c r="I57" s="934"/>
      <c r="J57" s="934"/>
      <c r="K57" s="934"/>
      <c r="L57" s="934"/>
      <c r="M57" s="934"/>
      <c r="N57" s="934"/>
      <c r="O57" s="934"/>
      <c r="P57" s="934"/>
      <c r="Q57" s="934"/>
      <c r="R57" s="235"/>
      <c r="S57" s="137"/>
    </row>
    <row r="58" spans="1:19" s="979" customFormat="1" ht="13.5" customHeight="1" x14ac:dyDescent="0.2">
      <c r="A58" s="977"/>
      <c r="B58" s="977"/>
      <c r="C58" s="1423" t="s">
        <v>693</v>
      </c>
      <c r="D58" s="1423"/>
      <c r="E58" s="1423"/>
      <c r="F58" s="1423"/>
      <c r="G58" s="1423"/>
      <c r="H58" s="1423"/>
      <c r="I58" s="1423"/>
      <c r="J58" s="1423"/>
      <c r="K58" s="1423"/>
      <c r="L58" s="1423"/>
      <c r="M58" s="1423"/>
      <c r="N58" s="1423"/>
      <c r="O58" s="1423"/>
      <c r="P58" s="1423"/>
      <c r="Q58" s="1423"/>
      <c r="R58" s="978"/>
      <c r="S58" s="140"/>
    </row>
    <row r="59" spans="1:19" s="141" customFormat="1" ht="13.5" customHeight="1" x14ac:dyDescent="0.2">
      <c r="A59" s="977"/>
      <c r="B59" s="977"/>
      <c r="C59" s="1423" t="s">
        <v>438</v>
      </c>
      <c r="D59" s="1423"/>
      <c r="E59" s="1423"/>
      <c r="F59" s="1423"/>
      <c r="G59" s="1423"/>
      <c r="H59" s="1423"/>
      <c r="I59" s="1423"/>
      <c r="J59" s="1423"/>
      <c r="K59" s="1423"/>
      <c r="L59" s="1423"/>
      <c r="M59" s="1423"/>
      <c r="N59" s="1423"/>
      <c r="O59" s="1423"/>
      <c r="P59" s="1423"/>
      <c r="Q59" s="1423"/>
      <c r="R59" s="978"/>
      <c r="S59" s="140"/>
    </row>
    <row r="60" spans="1:19" s="420" customFormat="1" ht="13.5" customHeight="1" x14ac:dyDescent="0.2">
      <c r="A60" s="925"/>
      <c r="B60" s="925"/>
      <c r="C60" s="489" t="s">
        <v>390</v>
      </c>
      <c r="D60" s="444"/>
      <c r="E60" s="955"/>
      <c r="F60" s="955"/>
      <c r="G60" s="955"/>
      <c r="H60" s="955"/>
      <c r="I60" s="956" t="s">
        <v>136</v>
      </c>
      <c r="J60" s="957"/>
      <c r="K60" s="957"/>
      <c r="L60" s="957"/>
      <c r="M60" s="521"/>
      <c r="N60" s="593"/>
      <c r="O60" s="593"/>
      <c r="P60" s="593"/>
      <c r="Q60" s="593"/>
      <c r="R60" s="235"/>
    </row>
    <row r="61" spans="1:19" ht="13.5" customHeight="1" x14ac:dyDescent="0.2">
      <c r="A61" s="135"/>
      <c r="B61" s="137"/>
      <c r="C61" s="467"/>
      <c r="D61" s="137"/>
      <c r="E61" s="174"/>
      <c r="F61" s="1359">
        <v>42248</v>
      </c>
      <c r="G61" s="1359"/>
      <c r="H61" s="1359"/>
      <c r="I61" s="1359"/>
      <c r="J61" s="1359"/>
      <c r="K61" s="1359"/>
      <c r="L61" s="1359"/>
      <c r="M61" s="1359"/>
      <c r="N61" s="1359"/>
      <c r="O61" s="1359"/>
      <c r="P61" s="1359"/>
      <c r="Q61" s="1359"/>
      <c r="R61" s="409">
        <v>9</v>
      </c>
      <c r="S61" s="137"/>
    </row>
    <row r="62" spans="1:19" ht="15" customHeight="1" x14ac:dyDescent="0.2">
      <c r="B62" s="467"/>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K8"/>
    <mergeCell ref="L8:Q8"/>
  </mergeCells>
  <conditionalFormatting sqref="E9:Q11 E8 E35:G35 H35:Q37">
    <cfRule type="cellIs" dxfId="12"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430" t="s">
        <v>335</v>
      </c>
      <c r="E1" s="1430"/>
      <c r="F1" s="1430"/>
      <c r="G1" s="1430"/>
      <c r="H1" s="1430"/>
      <c r="I1" s="1430"/>
      <c r="J1" s="1430"/>
      <c r="K1" s="1430"/>
      <c r="L1" s="1430"/>
      <c r="M1" s="1430"/>
      <c r="N1" s="1430"/>
      <c r="O1" s="1430"/>
      <c r="P1" s="1430"/>
      <c r="Q1" s="1430"/>
      <c r="R1" s="1430"/>
      <c r="S1" s="2"/>
    </row>
    <row r="2" spans="1:19" ht="6" customHeight="1" x14ac:dyDescent="0.2">
      <c r="A2" s="2"/>
      <c r="B2" s="1431"/>
      <c r="C2" s="1432"/>
      <c r="D2" s="1433"/>
      <c r="E2" s="4"/>
      <c r="F2" s="4"/>
      <c r="G2" s="4"/>
      <c r="H2" s="4"/>
      <c r="I2" s="4"/>
      <c r="J2" s="4"/>
      <c r="K2" s="4"/>
      <c r="L2" s="4"/>
      <c r="M2" s="4"/>
      <c r="N2" s="4"/>
      <c r="O2" s="4"/>
      <c r="P2" s="4"/>
      <c r="Q2" s="4"/>
      <c r="R2" s="4"/>
      <c r="S2" s="2"/>
    </row>
    <row r="3" spans="1:19" ht="13.5" customHeight="1" thickBot="1" x14ac:dyDescent="0.25">
      <c r="A3" s="2"/>
      <c r="B3" s="228"/>
      <c r="C3" s="4"/>
      <c r="D3" s="4"/>
      <c r="E3" s="633"/>
      <c r="F3" s="633"/>
      <c r="G3" s="633"/>
      <c r="H3" s="633"/>
      <c r="I3" s="553"/>
      <c r="J3" s="633"/>
      <c r="K3" s="633"/>
      <c r="L3" s="633"/>
      <c r="M3" s="633"/>
      <c r="N3" s="633"/>
      <c r="O3" s="633"/>
      <c r="P3" s="633"/>
      <c r="Q3" s="633" t="s">
        <v>73</v>
      </c>
      <c r="R3" s="4"/>
      <c r="S3" s="2"/>
    </row>
    <row r="4" spans="1:19" s="7" customFormat="1" ht="13.5" customHeight="1" thickBot="1" x14ac:dyDescent="0.25">
      <c r="A4" s="6"/>
      <c r="B4" s="227"/>
      <c r="C4" s="405" t="s">
        <v>218</v>
      </c>
      <c r="D4" s="554"/>
      <c r="E4" s="554"/>
      <c r="F4" s="554"/>
      <c r="G4" s="554"/>
      <c r="H4" s="554"/>
      <c r="I4" s="554"/>
      <c r="J4" s="554"/>
      <c r="K4" s="554"/>
      <c r="L4" s="554"/>
      <c r="M4" s="554"/>
      <c r="N4" s="554"/>
      <c r="O4" s="554"/>
      <c r="P4" s="554"/>
      <c r="Q4" s="555"/>
      <c r="R4" s="4"/>
      <c r="S4" s="6"/>
    </row>
    <row r="5" spans="1:19" ht="4.5" customHeight="1" x14ac:dyDescent="0.2">
      <c r="A5" s="2"/>
      <c r="B5" s="228"/>
      <c r="C5" s="1434" t="s">
        <v>78</v>
      </c>
      <c r="D5" s="1434"/>
      <c r="E5" s="1435"/>
      <c r="F5" s="1435"/>
      <c r="G5" s="1435"/>
      <c r="H5" s="1435"/>
      <c r="I5" s="1435"/>
      <c r="J5" s="1435"/>
      <c r="K5" s="1435"/>
      <c r="L5" s="1435"/>
      <c r="M5" s="1435"/>
      <c r="N5" s="1435"/>
      <c r="O5" s="637"/>
      <c r="P5" s="637"/>
      <c r="Q5" s="637"/>
      <c r="R5" s="4"/>
      <c r="S5" s="2"/>
    </row>
    <row r="6" spans="1:19" ht="12" customHeight="1" x14ac:dyDescent="0.2">
      <c r="A6" s="2"/>
      <c r="B6" s="228"/>
      <c r="C6" s="1434"/>
      <c r="D6" s="1434"/>
      <c r="E6" s="1436" t="str">
        <f>+'11desemprego_IEFP'!E6:O6</f>
        <v>2014</v>
      </c>
      <c r="F6" s="1436"/>
      <c r="G6" s="1436"/>
      <c r="H6" s="1436"/>
      <c r="I6" s="1436"/>
      <c r="J6" s="1436" t="str">
        <f>+'11desemprego_IEFP'!J6</f>
        <v>2015</v>
      </c>
      <c r="K6" s="1436"/>
      <c r="L6" s="1436"/>
      <c r="M6" s="1436"/>
      <c r="N6" s="1436"/>
      <c r="O6" s="1436"/>
      <c r="P6" s="1436"/>
      <c r="Q6" s="1436"/>
      <c r="R6" s="4"/>
      <c r="S6" s="2"/>
    </row>
    <row r="7" spans="1:19" x14ac:dyDescent="0.2">
      <c r="A7" s="2"/>
      <c r="B7" s="228"/>
      <c r="C7" s="640"/>
      <c r="D7" s="640"/>
      <c r="E7" s="634" t="s">
        <v>98</v>
      </c>
      <c r="F7" s="746" t="s">
        <v>97</v>
      </c>
      <c r="G7" s="746" t="s">
        <v>96</v>
      </c>
      <c r="H7" s="746" t="s">
        <v>95</v>
      </c>
      <c r="I7" s="746" t="s">
        <v>94</v>
      </c>
      <c r="J7" s="746" t="s">
        <v>93</v>
      </c>
      <c r="K7" s="746" t="s">
        <v>104</v>
      </c>
      <c r="L7" s="746" t="s">
        <v>103</v>
      </c>
      <c r="M7" s="746" t="s">
        <v>102</v>
      </c>
      <c r="N7" s="746" t="s">
        <v>101</v>
      </c>
      <c r="O7" s="746" t="s">
        <v>100</v>
      </c>
      <c r="P7" s="746" t="s">
        <v>99</v>
      </c>
      <c r="Q7" s="746" t="s">
        <v>98</v>
      </c>
      <c r="R7" s="637"/>
      <c r="S7" s="2"/>
    </row>
    <row r="8" spans="1:19" s="542" customFormat="1" ht="15" customHeight="1" x14ac:dyDescent="0.2">
      <c r="A8" s="95"/>
      <c r="B8" s="229"/>
      <c r="C8" s="1429" t="s">
        <v>68</v>
      </c>
      <c r="D8" s="1429"/>
      <c r="E8" s="556">
        <v>54394</v>
      </c>
      <c r="F8" s="557">
        <v>76700</v>
      </c>
      <c r="G8" s="557">
        <v>73375</v>
      </c>
      <c r="H8" s="557">
        <v>62788</v>
      </c>
      <c r="I8" s="557">
        <v>56648</v>
      </c>
      <c r="J8" s="557">
        <v>68881</v>
      </c>
      <c r="K8" s="557">
        <v>55675</v>
      </c>
      <c r="L8" s="557">
        <v>60610</v>
      </c>
      <c r="M8" s="557">
        <v>53765</v>
      </c>
      <c r="N8" s="557">
        <v>48152</v>
      </c>
      <c r="O8" s="557">
        <v>53650</v>
      </c>
      <c r="P8" s="557">
        <v>56697</v>
      </c>
      <c r="Q8" s="557">
        <v>52955</v>
      </c>
      <c r="R8" s="543"/>
      <c r="S8" s="95"/>
    </row>
    <row r="9" spans="1:19" s="551" customFormat="1" ht="11.25" customHeight="1" x14ac:dyDescent="0.2">
      <c r="A9" s="558"/>
      <c r="B9" s="559"/>
      <c r="C9" s="560"/>
      <c r="D9" s="479" t="s">
        <v>192</v>
      </c>
      <c r="E9" s="152">
        <v>20285</v>
      </c>
      <c r="F9" s="162">
        <v>27734</v>
      </c>
      <c r="G9" s="162">
        <v>24362</v>
      </c>
      <c r="H9" s="162">
        <v>19926</v>
      </c>
      <c r="I9" s="162">
        <v>19448</v>
      </c>
      <c r="J9" s="162">
        <v>23211</v>
      </c>
      <c r="K9" s="162">
        <v>19091</v>
      </c>
      <c r="L9" s="162">
        <v>21181</v>
      </c>
      <c r="M9" s="162">
        <v>19122</v>
      </c>
      <c r="N9" s="162">
        <v>16956</v>
      </c>
      <c r="O9" s="162">
        <v>19315</v>
      </c>
      <c r="P9" s="162">
        <v>20496</v>
      </c>
      <c r="Q9" s="162">
        <v>19259</v>
      </c>
      <c r="R9" s="561"/>
      <c r="S9" s="558"/>
    </row>
    <row r="10" spans="1:19" s="551" customFormat="1" ht="11.25" customHeight="1" x14ac:dyDescent="0.2">
      <c r="A10" s="558"/>
      <c r="B10" s="559"/>
      <c r="C10" s="560"/>
      <c r="D10" s="479" t="s">
        <v>193</v>
      </c>
      <c r="E10" s="152">
        <v>11109</v>
      </c>
      <c r="F10" s="162">
        <v>15505</v>
      </c>
      <c r="G10" s="162">
        <v>14447</v>
      </c>
      <c r="H10" s="162">
        <v>11485</v>
      </c>
      <c r="I10" s="162">
        <v>11464</v>
      </c>
      <c r="J10" s="162">
        <v>13530</v>
      </c>
      <c r="K10" s="162">
        <v>10397</v>
      </c>
      <c r="L10" s="162">
        <v>11569</v>
      </c>
      <c r="M10" s="162">
        <v>10641</v>
      </c>
      <c r="N10" s="162">
        <v>9749</v>
      </c>
      <c r="O10" s="162">
        <v>11007</v>
      </c>
      <c r="P10" s="162">
        <v>11525</v>
      </c>
      <c r="Q10" s="162">
        <v>11173</v>
      </c>
      <c r="R10" s="561"/>
      <c r="S10" s="558"/>
    </row>
    <row r="11" spans="1:19" s="551" customFormat="1" ht="11.25" customHeight="1" x14ac:dyDescent="0.2">
      <c r="A11" s="558"/>
      <c r="B11" s="559"/>
      <c r="C11" s="560"/>
      <c r="D11" s="479" t="s">
        <v>194</v>
      </c>
      <c r="E11" s="152">
        <v>14281</v>
      </c>
      <c r="F11" s="162">
        <v>19645</v>
      </c>
      <c r="G11" s="162">
        <v>18665</v>
      </c>
      <c r="H11" s="162">
        <v>14677</v>
      </c>
      <c r="I11" s="162">
        <v>14221</v>
      </c>
      <c r="J11" s="162">
        <v>18607</v>
      </c>
      <c r="K11" s="162">
        <v>16148</v>
      </c>
      <c r="L11" s="162">
        <v>17176</v>
      </c>
      <c r="M11" s="162">
        <v>15236</v>
      </c>
      <c r="N11" s="162">
        <v>13681</v>
      </c>
      <c r="O11" s="162">
        <v>14606</v>
      </c>
      <c r="P11" s="162">
        <v>15319</v>
      </c>
      <c r="Q11" s="162">
        <v>14278</v>
      </c>
      <c r="R11" s="561"/>
      <c r="S11" s="558"/>
    </row>
    <row r="12" spans="1:19" s="551" customFormat="1" ht="11.25" customHeight="1" x14ac:dyDescent="0.2">
      <c r="A12" s="558"/>
      <c r="B12" s="559"/>
      <c r="C12" s="560"/>
      <c r="D12" s="479" t="s">
        <v>195</v>
      </c>
      <c r="E12" s="152">
        <v>4301</v>
      </c>
      <c r="F12" s="162">
        <v>6298</v>
      </c>
      <c r="G12" s="162">
        <v>6606</v>
      </c>
      <c r="H12" s="162">
        <v>4910</v>
      </c>
      <c r="I12" s="162">
        <v>4791</v>
      </c>
      <c r="J12" s="162">
        <v>5669</v>
      </c>
      <c r="K12" s="162">
        <v>4384</v>
      </c>
      <c r="L12" s="162">
        <v>4917</v>
      </c>
      <c r="M12" s="162">
        <v>4047</v>
      </c>
      <c r="N12" s="162">
        <v>3604</v>
      </c>
      <c r="O12" s="162">
        <v>4177</v>
      </c>
      <c r="P12" s="162">
        <v>4872</v>
      </c>
      <c r="Q12" s="162">
        <v>4176</v>
      </c>
      <c r="R12" s="561"/>
      <c r="S12" s="558"/>
    </row>
    <row r="13" spans="1:19" s="551" customFormat="1" ht="11.25" customHeight="1" x14ac:dyDescent="0.2">
      <c r="A13" s="558"/>
      <c r="B13" s="559"/>
      <c r="C13" s="560"/>
      <c r="D13" s="479" t="s">
        <v>196</v>
      </c>
      <c r="E13" s="152">
        <v>2069</v>
      </c>
      <c r="F13" s="162">
        <v>3937</v>
      </c>
      <c r="G13" s="162">
        <v>5625</v>
      </c>
      <c r="H13" s="162">
        <v>8755</v>
      </c>
      <c r="I13" s="162">
        <v>4511</v>
      </c>
      <c r="J13" s="162">
        <v>4456</v>
      </c>
      <c r="K13" s="162">
        <v>3012</v>
      </c>
      <c r="L13" s="162">
        <v>2984</v>
      </c>
      <c r="M13" s="162">
        <v>2419</v>
      </c>
      <c r="N13" s="162">
        <v>2198</v>
      </c>
      <c r="O13" s="162">
        <v>2204</v>
      </c>
      <c r="P13" s="162">
        <v>2127</v>
      </c>
      <c r="Q13" s="162">
        <v>1806</v>
      </c>
      <c r="R13" s="561"/>
      <c r="S13" s="558"/>
    </row>
    <row r="14" spans="1:19" s="551" customFormat="1" ht="11.25" customHeight="1" x14ac:dyDescent="0.2">
      <c r="A14" s="558"/>
      <c r="B14" s="559"/>
      <c r="C14" s="560"/>
      <c r="D14" s="479" t="s">
        <v>132</v>
      </c>
      <c r="E14" s="152">
        <v>1051</v>
      </c>
      <c r="F14" s="162">
        <v>1739</v>
      </c>
      <c r="G14" s="162">
        <v>1862</v>
      </c>
      <c r="H14" s="162">
        <v>1507</v>
      </c>
      <c r="I14" s="162">
        <v>1155</v>
      </c>
      <c r="J14" s="162">
        <v>1697</v>
      </c>
      <c r="K14" s="162">
        <v>1398</v>
      </c>
      <c r="L14" s="162">
        <v>1474</v>
      </c>
      <c r="M14" s="162">
        <v>1209</v>
      </c>
      <c r="N14" s="162">
        <v>929</v>
      </c>
      <c r="O14" s="162">
        <v>1206</v>
      </c>
      <c r="P14" s="162">
        <v>1032</v>
      </c>
      <c r="Q14" s="162">
        <v>1133</v>
      </c>
      <c r="R14" s="561"/>
      <c r="S14" s="558"/>
    </row>
    <row r="15" spans="1:19" s="551" customFormat="1" ht="11.25" customHeight="1" x14ac:dyDescent="0.2">
      <c r="A15" s="558"/>
      <c r="B15" s="559"/>
      <c r="C15" s="560"/>
      <c r="D15" s="479" t="s">
        <v>133</v>
      </c>
      <c r="E15" s="152">
        <v>1298</v>
      </c>
      <c r="F15" s="162">
        <v>1842</v>
      </c>
      <c r="G15" s="162">
        <v>1808</v>
      </c>
      <c r="H15" s="162">
        <v>1528</v>
      </c>
      <c r="I15" s="162">
        <v>1058</v>
      </c>
      <c r="J15" s="162">
        <v>1711</v>
      </c>
      <c r="K15" s="162">
        <v>1245</v>
      </c>
      <c r="L15" s="162">
        <v>1309</v>
      </c>
      <c r="M15" s="162">
        <v>1091</v>
      </c>
      <c r="N15" s="162">
        <v>1035</v>
      </c>
      <c r="O15" s="162">
        <v>1135</v>
      </c>
      <c r="P15" s="162">
        <v>1326</v>
      </c>
      <c r="Q15" s="162">
        <v>1130</v>
      </c>
      <c r="R15" s="561"/>
      <c r="S15" s="558"/>
    </row>
    <row r="16" spans="1:19" s="567" customFormat="1" ht="15" customHeight="1" x14ac:dyDescent="0.2">
      <c r="A16" s="562"/>
      <c r="B16" s="563"/>
      <c r="C16" s="1429" t="s">
        <v>301</v>
      </c>
      <c r="D16" s="1429"/>
      <c r="E16" s="564"/>
      <c r="F16" s="565"/>
      <c r="G16" s="565"/>
      <c r="H16" s="565"/>
      <c r="I16" s="565"/>
      <c r="J16" s="565"/>
      <c r="K16" s="565"/>
      <c r="L16" s="565"/>
      <c r="M16" s="565"/>
      <c r="N16" s="565"/>
      <c r="O16" s="565"/>
      <c r="P16" s="565"/>
      <c r="Q16" s="565"/>
      <c r="R16" s="566"/>
      <c r="S16" s="562"/>
    </row>
    <row r="17" spans="1:19" s="551" customFormat="1" ht="12" customHeight="1" x14ac:dyDescent="0.2">
      <c r="A17" s="558"/>
      <c r="B17" s="559"/>
      <c r="C17" s="560"/>
      <c r="D17" s="97" t="s">
        <v>658</v>
      </c>
      <c r="E17" s="162">
        <v>5449</v>
      </c>
      <c r="F17" s="162">
        <v>8392</v>
      </c>
      <c r="G17" s="162">
        <v>8964</v>
      </c>
      <c r="H17" s="162">
        <v>6930</v>
      </c>
      <c r="I17" s="162">
        <v>5221</v>
      </c>
      <c r="J17" s="162">
        <v>8381</v>
      </c>
      <c r="K17" s="162">
        <v>6912</v>
      </c>
      <c r="L17" s="162">
        <v>7464</v>
      </c>
      <c r="M17" s="162">
        <v>6673</v>
      </c>
      <c r="N17" s="162">
        <v>5781</v>
      </c>
      <c r="O17" s="162">
        <v>5900</v>
      </c>
      <c r="P17" s="162">
        <v>6044</v>
      </c>
      <c r="Q17" s="162">
        <v>5728</v>
      </c>
      <c r="R17" s="561"/>
      <c r="S17" s="558"/>
    </row>
    <row r="18" spans="1:19" s="551" customFormat="1" ht="12" customHeight="1" x14ac:dyDescent="0.2">
      <c r="A18" s="558"/>
      <c r="B18" s="559"/>
      <c r="C18" s="560"/>
      <c r="D18" s="97" t="s">
        <v>659</v>
      </c>
      <c r="E18" s="162">
        <v>4749</v>
      </c>
      <c r="F18" s="162">
        <v>5219</v>
      </c>
      <c r="G18" s="162">
        <v>5838</v>
      </c>
      <c r="H18" s="162">
        <v>5080</v>
      </c>
      <c r="I18" s="162">
        <v>5135</v>
      </c>
      <c r="J18" s="162">
        <v>5696</v>
      </c>
      <c r="K18" s="162">
        <v>4808</v>
      </c>
      <c r="L18" s="162">
        <v>5158</v>
      </c>
      <c r="M18" s="162">
        <v>4874</v>
      </c>
      <c r="N18" s="162">
        <v>4429</v>
      </c>
      <c r="O18" s="162">
        <v>4414</v>
      </c>
      <c r="P18" s="162">
        <v>4416</v>
      </c>
      <c r="Q18" s="162">
        <v>4502</v>
      </c>
      <c r="R18" s="561"/>
      <c r="S18" s="558"/>
    </row>
    <row r="19" spans="1:19" s="551" customFormat="1" ht="12" customHeight="1" x14ac:dyDescent="0.2">
      <c r="A19" s="558"/>
      <c r="B19" s="559"/>
      <c r="C19" s="560"/>
      <c r="D19" s="97" t="s">
        <v>660</v>
      </c>
      <c r="E19" s="162">
        <v>3778</v>
      </c>
      <c r="F19" s="162">
        <v>3951</v>
      </c>
      <c r="G19" s="162">
        <v>4380</v>
      </c>
      <c r="H19" s="162">
        <v>4079</v>
      </c>
      <c r="I19" s="162">
        <v>4687</v>
      </c>
      <c r="J19" s="162">
        <v>4744</v>
      </c>
      <c r="K19" s="162">
        <v>3804</v>
      </c>
      <c r="L19" s="162">
        <v>3868</v>
      </c>
      <c r="M19" s="162">
        <v>3632</v>
      </c>
      <c r="N19" s="162">
        <v>3264</v>
      </c>
      <c r="O19" s="162">
        <v>3249</v>
      </c>
      <c r="P19" s="162">
        <v>3187</v>
      </c>
      <c r="Q19" s="162">
        <v>3266</v>
      </c>
      <c r="R19" s="561"/>
      <c r="S19" s="558"/>
    </row>
    <row r="20" spans="1:19" s="551" customFormat="1" ht="12" customHeight="1" x14ac:dyDescent="0.2">
      <c r="A20" s="558"/>
      <c r="B20" s="559"/>
      <c r="C20" s="560"/>
      <c r="D20" s="97" t="s">
        <v>661</v>
      </c>
      <c r="E20" s="162">
        <v>3353</v>
      </c>
      <c r="F20" s="162">
        <v>4074</v>
      </c>
      <c r="G20" s="162">
        <v>5233</v>
      </c>
      <c r="H20" s="162">
        <v>5173</v>
      </c>
      <c r="I20" s="162">
        <v>3503</v>
      </c>
      <c r="J20" s="162">
        <v>4425</v>
      </c>
      <c r="K20" s="162">
        <v>3772</v>
      </c>
      <c r="L20" s="162">
        <v>4004</v>
      </c>
      <c r="M20" s="162">
        <v>3635</v>
      </c>
      <c r="N20" s="162">
        <v>3376</v>
      </c>
      <c r="O20" s="162">
        <v>3493</v>
      </c>
      <c r="P20" s="162">
        <v>3100</v>
      </c>
      <c r="Q20" s="162">
        <v>2837</v>
      </c>
      <c r="R20" s="561"/>
      <c r="S20" s="558"/>
    </row>
    <row r="21" spans="1:19" s="551" customFormat="1" ht="11.25" customHeight="1" x14ac:dyDescent="0.2">
      <c r="A21" s="558"/>
      <c r="B21" s="559"/>
      <c r="C21" s="560"/>
      <c r="D21" s="97" t="s">
        <v>662</v>
      </c>
      <c r="E21" s="162">
        <v>2432</v>
      </c>
      <c r="F21" s="162">
        <v>3545</v>
      </c>
      <c r="G21" s="162">
        <v>4681</v>
      </c>
      <c r="H21" s="162">
        <v>5493</v>
      </c>
      <c r="I21" s="162">
        <v>3702</v>
      </c>
      <c r="J21" s="162">
        <v>4273</v>
      </c>
      <c r="K21" s="162">
        <v>3303</v>
      </c>
      <c r="L21" s="162">
        <v>3524</v>
      </c>
      <c r="M21" s="162">
        <v>3183</v>
      </c>
      <c r="N21" s="162">
        <v>2777</v>
      </c>
      <c r="O21" s="162">
        <v>3234</v>
      </c>
      <c r="P21" s="162">
        <v>2907</v>
      </c>
      <c r="Q21" s="162">
        <v>2615</v>
      </c>
      <c r="R21" s="561"/>
      <c r="S21" s="558"/>
    </row>
    <row r="22" spans="1:19" s="551" customFormat="1" ht="15" customHeight="1" x14ac:dyDescent="0.2">
      <c r="A22" s="558"/>
      <c r="B22" s="559"/>
      <c r="C22" s="1429" t="s">
        <v>219</v>
      </c>
      <c r="D22" s="1429"/>
      <c r="E22" s="556">
        <v>9759</v>
      </c>
      <c r="F22" s="557">
        <v>14460</v>
      </c>
      <c r="G22" s="557">
        <v>12352</v>
      </c>
      <c r="H22" s="557">
        <v>8524</v>
      </c>
      <c r="I22" s="557">
        <v>6386</v>
      </c>
      <c r="J22" s="557">
        <v>9479</v>
      </c>
      <c r="K22" s="557">
        <v>8317</v>
      </c>
      <c r="L22" s="557">
        <v>9121</v>
      </c>
      <c r="M22" s="557">
        <v>6927</v>
      </c>
      <c r="N22" s="557">
        <v>6151</v>
      </c>
      <c r="O22" s="557">
        <v>6640</v>
      </c>
      <c r="P22" s="557">
        <v>9888</v>
      </c>
      <c r="Q22" s="557">
        <v>9620</v>
      </c>
      <c r="R22" s="561"/>
      <c r="S22" s="558"/>
    </row>
    <row r="23" spans="1:19" s="567" customFormat="1" ht="12" customHeight="1" x14ac:dyDescent="0.2">
      <c r="A23" s="562"/>
      <c r="B23" s="563"/>
      <c r="C23" s="1429" t="s">
        <v>302</v>
      </c>
      <c r="D23" s="1429"/>
      <c r="E23" s="556">
        <v>44635</v>
      </c>
      <c r="F23" s="557">
        <v>62240</v>
      </c>
      <c r="G23" s="557">
        <v>61023</v>
      </c>
      <c r="H23" s="557">
        <v>54264</v>
      </c>
      <c r="I23" s="557">
        <v>50262</v>
      </c>
      <c r="J23" s="557">
        <v>59402</v>
      </c>
      <c r="K23" s="557">
        <v>47358</v>
      </c>
      <c r="L23" s="557">
        <v>51489</v>
      </c>
      <c r="M23" s="557">
        <v>46838</v>
      </c>
      <c r="N23" s="557">
        <v>42001</v>
      </c>
      <c r="O23" s="557">
        <v>47010</v>
      </c>
      <c r="P23" s="557">
        <v>46809</v>
      </c>
      <c r="Q23" s="557">
        <v>43335</v>
      </c>
      <c r="R23" s="568"/>
      <c r="S23" s="562"/>
    </row>
    <row r="24" spans="1:19" s="551" customFormat="1" ht="12.75" customHeight="1" x14ac:dyDescent="0.2">
      <c r="A24" s="558"/>
      <c r="B24" s="569"/>
      <c r="C24" s="560"/>
      <c r="D24" s="485" t="s">
        <v>355</v>
      </c>
      <c r="E24" s="152">
        <v>2142</v>
      </c>
      <c r="F24" s="162">
        <v>2443</v>
      </c>
      <c r="G24" s="162">
        <v>4063</v>
      </c>
      <c r="H24" s="162">
        <v>2613</v>
      </c>
      <c r="I24" s="162">
        <v>2509</v>
      </c>
      <c r="J24" s="162">
        <v>2821</v>
      </c>
      <c r="K24" s="162">
        <v>2152</v>
      </c>
      <c r="L24" s="162">
        <v>2260</v>
      </c>
      <c r="M24" s="162">
        <v>1850</v>
      </c>
      <c r="N24" s="162">
        <v>1678</v>
      </c>
      <c r="O24" s="162">
        <v>2122</v>
      </c>
      <c r="P24" s="162">
        <v>2552</v>
      </c>
      <c r="Q24" s="162">
        <v>1885</v>
      </c>
      <c r="R24" s="561"/>
      <c r="S24" s="558"/>
    </row>
    <row r="25" spans="1:19" s="551" customFormat="1" ht="11.25" customHeight="1" x14ac:dyDescent="0.2">
      <c r="A25" s="558"/>
      <c r="B25" s="569"/>
      <c r="C25" s="560"/>
      <c r="D25" s="485" t="s">
        <v>220</v>
      </c>
      <c r="E25" s="152">
        <v>10087</v>
      </c>
      <c r="F25" s="162">
        <v>12209</v>
      </c>
      <c r="G25" s="162">
        <v>13165</v>
      </c>
      <c r="H25" s="162">
        <v>11703</v>
      </c>
      <c r="I25" s="162">
        <v>12690</v>
      </c>
      <c r="J25" s="162">
        <v>14328</v>
      </c>
      <c r="K25" s="162">
        <v>11618</v>
      </c>
      <c r="L25" s="162">
        <v>12451</v>
      </c>
      <c r="M25" s="162">
        <v>11504</v>
      </c>
      <c r="N25" s="162">
        <v>10222</v>
      </c>
      <c r="O25" s="162">
        <v>9954</v>
      </c>
      <c r="P25" s="162">
        <v>10143</v>
      </c>
      <c r="Q25" s="162">
        <v>9783</v>
      </c>
      <c r="R25" s="561"/>
      <c r="S25" s="558"/>
    </row>
    <row r="26" spans="1:19" s="551" customFormat="1" ht="11.25" customHeight="1" x14ac:dyDescent="0.2">
      <c r="A26" s="558"/>
      <c r="B26" s="569"/>
      <c r="C26" s="560"/>
      <c r="D26" s="485" t="s">
        <v>168</v>
      </c>
      <c r="E26" s="152">
        <v>32217</v>
      </c>
      <c r="F26" s="162">
        <v>47287</v>
      </c>
      <c r="G26" s="162">
        <v>43522</v>
      </c>
      <c r="H26" s="162">
        <v>39726</v>
      </c>
      <c r="I26" s="162">
        <v>34866</v>
      </c>
      <c r="J26" s="162">
        <v>42002</v>
      </c>
      <c r="K26" s="162">
        <v>33379</v>
      </c>
      <c r="L26" s="162">
        <v>36568</v>
      </c>
      <c r="M26" s="162">
        <v>33282</v>
      </c>
      <c r="N26" s="162">
        <v>29905</v>
      </c>
      <c r="O26" s="162">
        <v>34744</v>
      </c>
      <c r="P26" s="162">
        <v>33922</v>
      </c>
      <c r="Q26" s="162">
        <v>31490</v>
      </c>
      <c r="R26" s="561"/>
      <c r="S26" s="558"/>
    </row>
    <row r="27" spans="1:19" s="551" customFormat="1" ht="11.25" customHeight="1" x14ac:dyDescent="0.2">
      <c r="A27" s="558"/>
      <c r="B27" s="569"/>
      <c r="C27" s="560"/>
      <c r="D27" s="485" t="s">
        <v>221</v>
      </c>
      <c r="E27" s="152">
        <v>189</v>
      </c>
      <c r="F27" s="162">
        <v>301</v>
      </c>
      <c r="G27" s="162">
        <v>273</v>
      </c>
      <c r="H27" s="162">
        <v>222</v>
      </c>
      <c r="I27" s="162">
        <v>197</v>
      </c>
      <c r="J27" s="162">
        <v>251</v>
      </c>
      <c r="K27" s="162">
        <v>209</v>
      </c>
      <c r="L27" s="162">
        <v>210</v>
      </c>
      <c r="M27" s="162">
        <v>202</v>
      </c>
      <c r="N27" s="162">
        <v>196</v>
      </c>
      <c r="O27" s="162">
        <v>190</v>
      </c>
      <c r="P27" s="162">
        <v>192</v>
      </c>
      <c r="Q27" s="162">
        <v>177</v>
      </c>
      <c r="R27" s="561"/>
      <c r="S27" s="558"/>
    </row>
    <row r="28" spans="1:19" ht="10.5" customHeight="1" thickBot="1" x14ac:dyDescent="0.25">
      <c r="A28" s="2"/>
      <c r="B28" s="228"/>
      <c r="C28" s="570"/>
      <c r="D28" s="13"/>
      <c r="E28" s="633"/>
      <c r="F28" s="633"/>
      <c r="G28" s="633"/>
      <c r="H28" s="633"/>
      <c r="I28" s="633"/>
      <c r="J28" s="552"/>
      <c r="K28" s="552"/>
      <c r="L28" s="552"/>
      <c r="M28" s="552"/>
      <c r="N28" s="552"/>
      <c r="O28" s="552"/>
      <c r="P28" s="552"/>
      <c r="Q28" s="552"/>
      <c r="R28" s="637"/>
      <c r="S28" s="2"/>
    </row>
    <row r="29" spans="1:19" ht="13.5" customHeight="1" thickBot="1" x14ac:dyDescent="0.25">
      <c r="A29" s="2"/>
      <c r="B29" s="228"/>
      <c r="C29" s="405" t="s">
        <v>222</v>
      </c>
      <c r="D29" s="554"/>
      <c r="E29" s="572"/>
      <c r="F29" s="572"/>
      <c r="G29" s="572"/>
      <c r="H29" s="572"/>
      <c r="I29" s="572"/>
      <c r="J29" s="572"/>
      <c r="K29" s="572"/>
      <c r="L29" s="572"/>
      <c r="M29" s="572"/>
      <c r="N29" s="572"/>
      <c r="O29" s="572"/>
      <c r="P29" s="572"/>
      <c r="Q29" s="573"/>
      <c r="R29" s="637"/>
      <c r="S29" s="2"/>
    </row>
    <row r="30" spans="1:19" ht="9.75" customHeight="1" x14ac:dyDescent="0.2">
      <c r="A30" s="2"/>
      <c r="B30" s="228"/>
      <c r="C30" s="636" t="s">
        <v>78</v>
      </c>
      <c r="D30" s="13"/>
      <c r="E30" s="571"/>
      <c r="F30" s="571"/>
      <c r="G30" s="571"/>
      <c r="H30" s="571"/>
      <c r="I30" s="571"/>
      <c r="J30" s="571"/>
      <c r="K30" s="571"/>
      <c r="L30" s="571"/>
      <c r="M30" s="571"/>
      <c r="N30" s="571"/>
      <c r="O30" s="571"/>
      <c r="P30" s="571"/>
      <c r="Q30" s="574"/>
      <c r="R30" s="637"/>
      <c r="S30" s="2"/>
    </row>
    <row r="31" spans="1:19" ht="15" customHeight="1" x14ac:dyDescent="0.2">
      <c r="A31" s="2"/>
      <c r="B31" s="228"/>
      <c r="C31" s="1429" t="s">
        <v>68</v>
      </c>
      <c r="D31" s="1429"/>
      <c r="E31" s="556">
        <v>10402</v>
      </c>
      <c r="F31" s="557">
        <v>16319</v>
      </c>
      <c r="G31" s="557">
        <v>15261</v>
      </c>
      <c r="H31" s="557">
        <v>12642</v>
      </c>
      <c r="I31" s="557">
        <v>10614</v>
      </c>
      <c r="J31" s="557">
        <v>15839</v>
      </c>
      <c r="K31" s="557">
        <v>13668</v>
      </c>
      <c r="L31" s="557">
        <v>16790</v>
      </c>
      <c r="M31" s="557">
        <v>17645</v>
      </c>
      <c r="N31" s="557">
        <v>16597</v>
      </c>
      <c r="O31" s="557">
        <v>16168</v>
      </c>
      <c r="P31" s="557">
        <v>15365</v>
      </c>
      <c r="Q31" s="557">
        <v>13518</v>
      </c>
      <c r="R31" s="637"/>
      <c r="S31" s="2"/>
    </row>
    <row r="32" spans="1:19" ht="12" customHeight="1" x14ac:dyDescent="0.2">
      <c r="A32" s="2"/>
      <c r="B32" s="228"/>
      <c r="C32" s="490"/>
      <c r="D32" s="479" t="s">
        <v>192</v>
      </c>
      <c r="E32" s="152">
        <v>3188</v>
      </c>
      <c r="F32" s="162">
        <v>6752</v>
      </c>
      <c r="G32" s="162">
        <v>5989</v>
      </c>
      <c r="H32" s="162">
        <v>5235</v>
      </c>
      <c r="I32" s="162">
        <v>4179</v>
      </c>
      <c r="J32" s="162">
        <v>5986</v>
      </c>
      <c r="K32" s="162">
        <v>5614</v>
      </c>
      <c r="L32" s="162">
        <v>5948</v>
      </c>
      <c r="M32" s="162">
        <v>6583</v>
      </c>
      <c r="N32" s="162">
        <v>5864</v>
      </c>
      <c r="O32" s="162">
        <v>5840</v>
      </c>
      <c r="P32" s="162">
        <v>5696</v>
      </c>
      <c r="Q32" s="162">
        <v>3931</v>
      </c>
      <c r="R32" s="637"/>
      <c r="S32" s="2"/>
    </row>
    <row r="33" spans="1:19" ht="12" customHeight="1" x14ac:dyDescent="0.2">
      <c r="A33" s="2"/>
      <c r="B33" s="228"/>
      <c r="C33" s="490"/>
      <c r="D33" s="479" t="s">
        <v>193</v>
      </c>
      <c r="E33" s="152">
        <v>3766</v>
      </c>
      <c r="F33" s="162">
        <v>5039</v>
      </c>
      <c r="G33" s="162">
        <v>4567</v>
      </c>
      <c r="H33" s="162">
        <v>3570</v>
      </c>
      <c r="I33" s="162">
        <v>2944</v>
      </c>
      <c r="J33" s="162">
        <v>5257</v>
      </c>
      <c r="K33" s="162">
        <v>3751</v>
      </c>
      <c r="L33" s="162">
        <v>4460</v>
      </c>
      <c r="M33" s="162">
        <v>4625</v>
      </c>
      <c r="N33" s="162">
        <v>4839</v>
      </c>
      <c r="O33" s="162">
        <v>4893</v>
      </c>
      <c r="P33" s="162">
        <v>4491</v>
      </c>
      <c r="Q33" s="162">
        <v>4727</v>
      </c>
      <c r="R33" s="637"/>
      <c r="S33" s="2"/>
    </row>
    <row r="34" spans="1:19" ht="12" customHeight="1" x14ac:dyDescent="0.2">
      <c r="A34" s="2"/>
      <c r="B34" s="228"/>
      <c r="C34" s="490"/>
      <c r="D34" s="479" t="s">
        <v>59</v>
      </c>
      <c r="E34" s="152">
        <v>1635</v>
      </c>
      <c r="F34" s="162">
        <v>2415</v>
      </c>
      <c r="G34" s="162">
        <v>2273</v>
      </c>
      <c r="H34" s="162">
        <v>1857</v>
      </c>
      <c r="I34" s="162">
        <v>1850</v>
      </c>
      <c r="J34" s="162">
        <v>2275</v>
      </c>
      <c r="K34" s="162">
        <v>1897</v>
      </c>
      <c r="L34" s="162">
        <v>2437</v>
      </c>
      <c r="M34" s="162">
        <v>2407</v>
      </c>
      <c r="N34" s="162">
        <v>2465</v>
      </c>
      <c r="O34" s="162">
        <v>2248</v>
      </c>
      <c r="P34" s="162">
        <v>2214</v>
      </c>
      <c r="Q34" s="162">
        <v>2010</v>
      </c>
      <c r="R34" s="637"/>
      <c r="S34" s="2"/>
    </row>
    <row r="35" spans="1:19" ht="12" customHeight="1" x14ac:dyDescent="0.2">
      <c r="A35" s="2"/>
      <c r="B35" s="228"/>
      <c r="C35" s="490"/>
      <c r="D35" s="479" t="s">
        <v>195</v>
      </c>
      <c r="E35" s="152">
        <v>1153</v>
      </c>
      <c r="F35" s="162">
        <v>1345</v>
      </c>
      <c r="G35" s="162">
        <v>1492</v>
      </c>
      <c r="H35" s="162">
        <v>1246</v>
      </c>
      <c r="I35" s="162">
        <v>1035</v>
      </c>
      <c r="J35" s="162">
        <v>1435</v>
      </c>
      <c r="K35" s="162">
        <v>1220</v>
      </c>
      <c r="L35" s="162">
        <v>1735</v>
      </c>
      <c r="M35" s="162">
        <v>1800</v>
      </c>
      <c r="N35" s="162">
        <v>1577</v>
      </c>
      <c r="O35" s="162">
        <v>1598</v>
      </c>
      <c r="P35" s="162">
        <v>1745</v>
      </c>
      <c r="Q35" s="162">
        <v>1614</v>
      </c>
      <c r="R35" s="637"/>
      <c r="S35" s="2"/>
    </row>
    <row r="36" spans="1:19" ht="12" customHeight="1" x14ac:dyDescent="0.2">
      <c r="A36" s="2"/>
      <c r="B36" s="228"/>
      <c r="C36" s="490"/>
      <c r="D36" s="479" t="s">
        <v>196</v>
      </c>
      <c r="E36" s="152">
        <v>438</v>
      </c>
      <c r="F36" s="162">
        <v>477</v>
      </c>
      <c r="G36" s="162">
        <v>546</v>
      </c>
      <c r="H36" s="162">
        <v>405</v>
      </c>
      <c r="I36" s="162">
        <v>402</v>
      </c>
      <c r="J36" s="162">
        <v>547</v>
      </c>
      <c r="K36" s="162">
        <v>885</v>
      </c>
      <c r="L36" s="162">
        <v>1706</v>
      </c>
      <c r="M36" s="162">
        <v>1772</v>
      </c>
      <c r="N36" s="162">
        <v>1459</v>
      </c>
      <c r="O36" s="162">
        <v>1117</v>
      </c>
      <c r="P36" s="162">
        <v>789</v>
      </c>
      <c r="Q36" s="162">
        <v>901</v>
      </c>
      <c r="R36" s="637"/>
      <c r="S36" s="2"/>
    </row>
    <row r="37" spans="1:19" ht="12" customHeight="1" x14ac:dyDescent="0.2">
      <c r="A37" s="2"/>
      <c r="B37" s="228"/>
      <c r="C37" s="490"/>
      <c r="D37" s="479" t="s">
        <v>132</v>
      </c>
      <c r="E37" s="152">
        <v>90</v>
      </c>
      <c r="F37" s="162">
        <v>157</v>
      </c>
      <c r="G37" s="162">
        <v>163</v>
      </c>
      <c r="H37" s="162">
        <v>137</v>
      </c>
      <c r="I37" s="162">
        <v>78</v>
      </c>
      <c r="J37" s="162">
        <v>123</v>
      </c>
      <c r="K37" s="162">
        <v>136</v>
      </c>
      <c r="L37" s="162">
        <v>222</v>
      </c>
      <c r="M37" s="162">
        <v>217</v>
      </c>
      <c r="N37" s="162">
        <v>206</v>
      </c>
      <c r="O37" s="162">
        <v>230</v>
      </c>
      <c r="P37" s="162">
        <v>209</v>
      </c>
      <c r="Q37" s="162">
        <v>133</v>
      </c>
      <c r="R37" s="637"/>
      <c r="S37" s="2"/>
    </row>
    <row r="38" spans="1:19" ht="12" customHeight="1" x14ac:dyDescent="0.2">
      <c r="A38" s="2"/>
      <c r="B38" s="228"/>
      <c r="C38" s="490"/>
      <c r="D38" s="479" t="s">
        <v>133</v>
      </c>
      <c r="E38" s="152">
        <v>132</v>
      </c>
      <c r="F38" s="162">
        <v>134</v>
      </c>
      <c r="G38" s="162">
        <v>231</v>
      </c>
      <c r="H38" s="162">
        <v>192</v>
      </c>
      <c r="I38" s="162">
        <v>126</v>
      </c>
      <c r="J38" s="162">
        <v>216</v>
      </c>
      <c r="K38" s="162">
        <v>165</v>
      </c>
      <c r="L38" s="162">
        <v>282</v>
      </c>
      <c r="M38" s="162">
        <v>241</v>
      </c>
      <c r="N38" s="162">
        <v>187</v>
      </c>
      <c r="O38" s="162">
        <v>242</v>
      </c>
      <c r="P38" s="162">
        <v>221</v>
      </c>
      <c r="Q38" s="162">
        <v>202</v>
      </c>
      <c r="R38" s="637"/>
      <c r="S38" s="2"/>
    </row>
    <row r="39" spans="1:19" ht="15" customHeight="1" x14ac:dyDescent="0.2">
      <c r="A39" s="2"/>
      <c r="B39" s="228"/>
      <c r="C39" s="490"/>
      <c r="D39" s="485" t="s">
        <v>355</v>
      </c>
      <c r="E39" s="162">
        <v>647</v>
      </c>
      <c r="F39" s="162">
        <v>654</v>
      </c>
      <c r="G39" s="162">
        <v>626</v>
      </c>
      <c r="H39" s="162">
        <v>635</v>
      </c>
      <c r="I39" s="162">
        <v>612</v>
      </c>
      <c r="J39" s="162">
        <v>908</v>
      </c>
      <c r="K39" s="162">
        <v>633</v>
      </c>
      <c r="L39" s="162">
        <v>1051</v>
      </c>
      <c r="M39" s="162">
        <v>1426</v>
      </c>
      <c r="N39" s="162">
        <v>833</v>
      </c>
      <c r="O39" s="162">
        <v>574</v>
      </c>
      <c r="P39" s="162">
        <v>742</v>
      </c>
      <c r="Q39" s="162">
        <v>1024</v>
      </c>
      <c r="R39" s="637"/>
      <c r="S39" s="2"/>
    </row>
    <row r="40" spans="1:19" ht="12" customHeight="1" x14ac:dyDescent="0.2">
      <c r="A40" s="2"/>
      <c r="B40" s="228"/>
      <c r="C40" s="490"/>
      <c r="D40" s="485" t="s">
        <v>220</v>
      </c>
      <c r="E40" s="162">
        <v>2570</v>
      </c>
      <c r="F40" s="162">
        <v>4742</v>
      </c>
      <c r="G40" s="162">
        <v>4451</v>
      </c>
      <c r="H40" s="162">
        <v>3486</v>
      </c>
      <c r="I40" s="162">
        <v>2830</v>
      </c>
      <c r="J40" s="162">
        <v>4260</v>
      </c>
      <c r="K40" s="162">
        <v>3877</v>
      </c>
      <c r="L40" s="162">
        <v>4167</v>
      </c>
      <c r="M40" s="162">
        <v>4008</v>
      </c>
      <c r="N40" s="162">
        <v>4395</v>
      </c>
      <c r="O40" s="162">
        <v>3947</v>
      </c>
      <c r="P40" s="162">
        <v>4050</v>
      </c>
      <c r="Q40" s="162">
        <v>3002</v>
      </c>
      <c r="R40" s="637"/>
      <c r="S40" s="2"/>
    </row>
    <row r="41" spans="1:19" ht="12" customHeight="1" x14ac:dyDescent="0.2">
      <c r="A41" s="2"/>
      <c r="B41" s="228"/>
      <c r="C41" s="490"/>
      <c r="D41" s="485" t="s">
        <v>168</v>
      </c>
      <c r="E41" s="162">
        <v>7184</v>
      </c>
      <c r="F41" s="162">
        <v>10901</v>
      </c>
      <c r="G41" s="162">
        <v>10184</v>
      </c>
      <c r="H41" s="162">
        <v>8521</v>
      </c>
      <c r="I41" s="162">
        <v>7172</v>
      </c>
      <c r="J41" s="162">
        <v>10670</v>
      </c>
      <c r="K41" s="162">
        <v>9157</v>
      </c>
      <c r="L41" s="162">
        <v>11569</v>
      </c>
      <c r="M41" s="162">
        <v>12205</v>
      </c>
      <c r="N41" s="162">
        <v>11369</v>
      </c>
      <c r="O41" s="162">
        <v>11646</v>
      </c>
      <c r="P41" s="162">
        <v>10570</v>
      </c>
      <c r="Q41" s="162">
        <v>9492</v>
      </c>
      <c r="R41" s="637"/>
      <c r="S41" s="2"/>
    </row>
    <row r="42" spans="1:19" ht="11.25" customHeight="1" x14ac:dyDescent="0.2">
      <c r="A42" s="2"/>
      <c r="B42" s="228"/>
      <c r="C42" s="490"/>
      <c r="D42" s="485" t="s">
        <v>221</v>
      </c>
      <c r="E42" s="803">
        <v>1</v>
      </c>
      <c r="F42" s="802">
        <v>22</v>
      </c>
      <c r="G42" s="802">
        <v>0</v>
      </c>
      <c r="H42" s="802">
        <v>0</v>
      </c>
      <c r="I42" s="802">
        <v>0</v>
      </c>
      <c r="J42" s="802">
        <v>1</v>
      </c>
      <c r="K42" s="802">
        <v>1</v>
      </c>
      <c r="L42" s="802">
        <v>3</v>
      </c>
      <c r="M42" s="802">
        <v>6</v>
      </c>
      <c r="N42" s="802">
        <v>0</v>
      </c>
      <c r="O42" s="802">
        <v>1</v>
      </c>
      <c r="P42" s="802">
        <v>3</v>
      </c>
      <c r="Q42" s="802">
        <v>0</v>
      </c>
      <c r="R42" s="637"/>
      <c r="S42" s="2"/>
    </row>
    <row r="43" spans="1:19" ht="15" customHeight="1" x14ac:dyDescent="0.2">
      <c r="A43" s="2"/>
      <c r="B43" s="228"/>
      <c r="C43" s="635" t="s">
        <v>303</v>
      </c>
      <c r="D43" s="635"/>
      <c r="E43" s="152"/>
      <c r="F43" s="152"/>
      <c r="G43" s="162"/>
      <c r="H43" s="162"/>
      <c r="I43" s="162"/>
      <c r="J43" s="162"/>
      <c r="K43" s="162"/>
      <c r="L43" s="162"/>
      <c r="M43" s="162"/>
      <c r="N43" s="162"/>
      <c r="O43" s="162"/>
      <c r="P43" s="162"/>
      <c r="Q43" s="162"/>
      <c r="R43" s="637"/>
      <c r="S43" s="2"/>
    </row>
    <row r="44" spans="1:19" ht="12" customHeight="1" x14ac:dyDescent="0.2">
      <c r="A44" s="2"/>
      <c r="B44" s="228"/>
      <c r="C44" s="490"/>
      <c r="D44" s="753" t="s">
        <v>659</v>
      </c>
      <c r="E44" s="162">
        <v>1643</v>
      </c>
      <c r="F44" s="162">
        <v>1411</v>
      </c>
      <c r="G44" s="162">
        <v>1356</v>
      </c>
      <c r="H44" s="162">
        <v>1104</v>
      </c>
      <c r="I44" s="162">
        <v>779</v>
      </c>
      <c r="J44" s="162">
        <v>1552</v>
      </c>
      <c r="K44" s="162">
        <v>988</v>
      </c>
      <c r="L44" s="162">
        <v>1316</v>
      </c>
      <c r="M44" s="162">
        <v>1179</v>
      </c>
      <c r="N44" s="162">
        <v>1365</v>
      </c>
      <c r="O44" s="162">
        <v>1404</v>
      </c>
      <c r="P44" s="162">
        <v>1362</v>
      </c>
      <c r="Q44" s="162">
        <v>1868</v>
      </c>
      <c r="R44" s="637"/>
      <c r="S44" s="2"/>
    </row>
    <row r="45" spans="1:19" ht="12" customHeight="1" x14ac:dyDescent="0.2">
      <c r="A45" s="2"/>
      <c r="B45" s="228"/>
      <c r="C45" s="490"/>
      <c r="D45" s="753" t="s">
        <v>662</v>
      </c>
      <c r="E45" s="162">
        <v>826</v>
      </c>
      <c r="F45" s="162">
        <v>1287</v>
      </c>
      <c r="G45" s="162">
        <v>1374</v>
      </c>
      <c r="H45" s="162">
        <v>1039</v>
      </c>
      <c r="I45" s="162">
        <v>1008</v>
      </c>
      <c r="J45" s="162">
        <v>1197</v>
      </c>
      <c r="K45" s="162">
        <v>1422</v>
      </c>
      <c r="L45" s="162">
        <v>1959</v>
      </c>
      <c r="M45" s="162">
        <v>2157</v>
      </c>
      <c r="N45" s="162">
        <v>2003</v>
      </c>
      <c r="O45" s="162">
        <v>1856</v>
      </c>
      <c r="P45" s="162">
        <v>1611</v>
      </c>
      <c r="Q45" s="162">
        <v>1172</v>
      </c>
      <c r="R45" s="637"/>
      <c r="S45" s="2"/>
    </row>
    <row r="46" spans="1:19" ht="12" customHeight="1" x14ac:dyDescent="0.2">
      <c r="A46" s="2"/>
      <c r="B46" s="228"/>
      <c r="C46" s="490"/>
      <c r="D46" s="753" t="s">
        <v>658</v>
      </c>
      <c r="E46" s="162">
        <v>743</v>
      </c>
      <c r="F46" s="162">
        <v>1143</v>
      </c>
      <c r="G46" s="162">
        <v>1270</v>
      </c>
      <c r="H46" s="162">
        <v>1081</v>
      </c>
      <c r="I46" s="162">
        <v>781</v>
      </c>
      <c r="J46" s="162">
        <v>1079</v>
      </c>
      <c r="K46" s="162">
        <v>1147</v>
      </c>
      <c r="L46" s="162">
        <v>1299</v>
      </c>
      <c r="M46" s="162">
        <v>1462</v>
      </c>
      <c r="N46" s="162">
        <v>1307</v>
      </c>
      <c r="O46" s="162">
        <v>1244</v>
      </c>
      <c r="P46" s="162">
        <v>1400</v>
      </c>
      <c r="Q46" s="162">
        <v>1011</v>
      </c>
      <c r="R46" s="637"/>
      <c r="S46" s="2"/>
    </row>
    <row r="47" spans="1:19" ht="12" customHeight="1" x14ac:dyDescent="0.2">
      <c r="A47" s="2"/>
      <c r="B47" s="228"/>
      <c r="C47" s="490"/>
      <c r="D47" s="753" t="s">
        <v>663</v>
      </c>
      <c r="E47" s="162">
        <v>637</v>
      </c>
      <c r="F47" s="162">
        <v>1348</v>
      </c>
      <c r="G47" s="162">
        <v>1078</v>
      </c>
      <c r="H47" s="162">
        <v>918</v>
      </c>
      <c r="I47" s="162">
        <v>632</v>
      </c>
      <c r="J47" s="162">
        <v>1350</v>
      </c>
      <c r="K47" s="162">
        <v>994</v>
      </c>
      <c r="L47" s="162">
        <v>847</v>
      </c>
      <c r="M47" s="162">
        <v>926</v>
      </c>
      <c r="N47" s="162">
        <v>1091</v>
      </c>
      <c r="O47" s="162">
        <v>966</v>
      </c>
      <c r="P47" s="162">
        <v>929</v>
      </c>
      <c r="Q47" s="162">
        <v>910</v>
      </c>
      <c r="R47" s="637"/>
      <c r="S47" s="2"/>
    </row>
    <row r="48" spans="1:19" ht="12" customHeight="1" x14ac:dyDescent="0.2">
      <c r="A48" s="2"/>
      <c r="B48" s="228"/>
      <c r="C48" s="490"/>
      <c r="D48" s="753" t="s">
        <v>664</v>
      </c>
      <c r="E48" s="162">
        <v>480</v>
      </c>
      <c r="F48" s="162">
        <v>880</v>
      </c>
      <c r="G48" s="162">
        <v>842</v>
      </c>
      <c r="H48" s="162">
        <v>646</v>
      </c>
      <c r="I48" s="162">
        <v>544</v>
      </c>
      <c r="J48" s="162">
        <v>801</v>
      </c>
      <c r="K48" s="162">
        <v>740</v>
      </c>
      <c r="L48" s="162">
        <v>886</v>
      </c>
      <c r="M48" s="162">
        <v>836</v>
      </c>
      <c r="N48" s="162">
        <v>889</v>
      </c>
      <c r="O48" s="162">
        <v>818</v>
      </c>
      <c r="P48" s="162">
        <v>788</v>
      </c>
      <c r="Q48" s="162">
        <v>737</v>
      </c>
      <c r="R48" s="637"/>
      <c r="S48" s="2"/>
    </row>
    <row r="49" spans="1:19" ht="15" customHeight="1" x14ac:dyDescent="0.2">
      <c r="A49" s="2"/>
      <c r="B49" s="228"/>
      <c r="C49" s="1429" t="s">
        <v>223</v>
      </c>
      <c r="D49" s="1429"/>
      <c r="E49" s="488">
        <f t="shared" ref="E49:P49" si="0">+E31/E8*100</f>
        <v>19.123432731551272</v>
      </c>
      <c r="F49" s="488">
        <f t="shared" si="0"/>
        <v>21.27640156453716</v>
      </c>
      <c r="G49" s="488">
        <f t="shared" si="0"/>
        <v>20.798637137989779</v>
      </c>
      <c r="H49" s="488">
        <f t="shared" si="0"/>
        <v>20.134420589921643</v>
      </c>
      <c r="I49" s="488">
        <f t="shared" si="0"/>
        <v>18.736760344584098</v>
      </c>
      <c r="J49" s="488">
        <f t="shared" si="0"/>
        <v>22.994730041666063</v>
      </c>
      <c r="K49" s="488">
        <f t="shared" si="0"/>
        <v>24.549618320610687</v>
      </c>
      <c r="L49" s="488">
        <f t="shared" si="0"/>
        <v>27.70169938953968</v>
      </c>
      <c r="M49" s="488">
        <f t="shared" si="0"/>
        <v>32.818748256300566</v>
      </c>
      <c r="N49" s="488">
        <f t="shared" si="0"/>
        <v>34.467934872902475</v>
      </c>
      <c r="O49" s="488">
        <f t="shared" si="0"/>
        <v>30.136067101584342</v>
      </c>
      <c r="P49" s="488">
        <f t="shared" si="0"/>
        <v>27.100199305077872</v>
      </c>
      <c r="Q49" s="488">
        <f>+Q31/Q8*100</f>
        <v>25.527334529317347</v>
      </c>
      <c r="R49" s="637"/>
      <c r="S49" s="2"/>
    </row>
    <row r="50" spans="1:19" ht="11.25" customHeight="1" thickBot="1" x14ac:dyDescent="0.25">
      <c r="A50" s="2"/>
      <c r="B50" s="228"/>
      <c r="C50" s="575"/>
      <c r="D50" s="637"/>
      <c r="E50" s="633"/>
      <c r="F50" s="633"/>
      <c r="G50" s="633"/>
      <c r="H50" s="633"/>
      <c r="I50" s="633"/>
      <c r="J50" s="633"/>
      <c r="K50" s="633"/>
      <c r="L50" s="633"/>
      <c r="M50" s="633"/>
      <c r="N50" s="633"/>
      <c r="O50" s="633"/>
      <c r="P50" s="633"/>
      <c r="Q50" s="552"/>
      <c r="R50" s="637"/>
      <c r="S50" s="2"/>
    </row>
    <row r="51" spans="1:19" s="7" customFormat="1" ht="13.5" customHeight="1" thickBot="1" x14ac:dyDescent="0.25">
      <c r="A51" s="6"/>
      <c r="B51" s="227"/>
      <c r="C51" s="405" t="s">
        <v>224</v>
      </c>
      <c r="D51" s="554"/>
      <c r="E51" s="572"/>
      <c r="F51" s="572"/>
      <c r="G51" s="572"/>
      <c r="H51" s="572"/>
      <c r="I51" s="572"/>
      <c r="J51" s="572"/>
      <c r="K51" s="572"/>
      <c r="L51" s="572"/>
      <c r="M51" s="572"/>
      <c r="N51" s="572"/>
      <c r="O51" s="572"/>
      <c r="P51" s="572"/>
      <c r="Q51" s="573"/>
      <c r="R51" s="637"/>
      <c r="S51" s="6"/>
    </row>
    <row r="52" spans="1:19" ht="9.75" customHeight="1" x14ac:dyDescent="0.2">
      <c r="A52" s="2"/>
      <c r="B52" s="228"/>
      <c r="C52" s="636" t="s">
        <v>78</v>
      </c>
      <c r="D52" s="576"/>
      <c r="E52" s="571"/>
      <c r="F52" s="571"/>
      <c r="G52" s="571"/>
      <c r="H52" s="571"/>
      <c r="I52" s="571"/>
      <c r="J52" s="571"/>
      <c r="K52" s="571"/>
      <c r="L52" s="571"/>
      <c r="M52" s="571"/>
      <c r="N52" s="571"/>
      <c r="O52" s="571"/>
      <c r="P52" s="571"/>
      <c r="Q52" s="574"/>
      <c r="R52" s="637"/>
      <c r="S52" s="2"/>
    </row>
    <row r="53" spans="1:19" ht="15" customHeight="1" x14ac:dyDescent="0.2">
      <c r="A53" s="2"/>
      <c r="B53" s="228"/>
      <c r="C53" s="1429" t="s">
        <v>68</v>
      </c>
      <c r="D53" s="1429"/>
      <c r="E53" s="556">
        <v>6931</v>
      </c>
      <c r="F53" s="557">
        <v>9706</v>
      </c>
      <c r="G53" s="557">
        <v>10408</v>
      </c>
      <c r="H53" s="557">
        <v>9294</v>
      </c>
      <c r="I53" s="557">
        <v>7026</v>
      </c>
      <c r="J53" s="557">
        <v>10703</v>
      </c>
      <c r="K53" s="557">
        <v>8759</v>
      </c>
      <c r="L53" s="557">
        <v>10350</v>
      </c>
      <c r="M53" s="557">
        <v>12130</v>
      </c>
      <c r="N53" s="557">
        <v>11605</v>
      </c>
      <c r="O53" s="557">
        <v>11018</v>
      </c>
      <c r="P53" s="557">
        <v>10058</v>
      </c>
      <c r="Q53" s="557">
        <v>9572</v>
      </c>
      <c r="R53" s="637"/>
      <c r="S53" s="2"/>
    </row>
    <row r="54" spans="1:19" ht="11.25" customHeight="1" x14ac:dyDescent="0.2">
      <c r="A54" s="2"/>
      <c r="B54" s="228"/>
      <c r="C54" s="490"/>
      <c r="D54" s="97" t="s">
        <v>355</v>
      </c>
      <c r="E54" s="153">
        <v>406</v>
      </c>
      <c r="F54" s="181">
        <v>388</v>
      </c>
      <c r="G54" s="181">
        <v>411</v>
      </c>
      <c r="H54" s="181">
        <v>483</v>
      </c>
      <c r="I54" s="162">
        <v>246</v>
      </c>
      <c r="J54" s="162">
        <v>350</v>
      </c>
      <c r="K54" s="162">
        <v>275</v>
      </c>
      <c r="L54" s="162">
        <v>530</v>
      </c>
      <c r="M54" s="162">
        <v>1185</v>
      </c>
      <c r="N54" s="162">
        <v>601</v>
      </c>
      <c r="O54" s="162">
        <v>353</v>
      </c>
      <c r="P54" s="162">
        <v>392</v>
      </c>
      <c r="Q54" s="162">
        <v>492</v>
      </c>
      <c r="R54" s="637"/>
      <c r="S54" s="2"/>
    </row>
    <row r="55" spans="1:19" ht="11.25" customHeight="1" x14ac:dyDescent="0.2">
      <c r="A55" s="2"/>
      <c r="B55" s="228"/>
      <c r="C55" s="490"/>
      <c r="D55" s="97" t="s">
        <v>220</v>
      </c>
      <c r="E55" s="153">
        <v>1558</v>
      </c>
      <c r="F55" s="181">
        <v>2412</v>
      </c>
      <c r="G55" s="181">
        <v>3011</v>
      </c>
      <c r="H55" s="181">
        <v>2560</v>
      </c>
      <c r="I55" s="162">
        <v>1815</v>
      </c>
      <c r="J55" s="162">
        <v>2630</v>
      </c>
      <c r="K55" s="162">
        <v>2446</v>
      </c>
      <c r="L55" s="162">
        <v>2675</v>
      </c>
      <c r="M55" s="162">
        <v>2561</v>
      </c>
      <c r="N55" s="162">
        <v>2894</v>
      </c>
      <c r="O55" s="162">
        <v>2625</v>
      </c>
      <c r="P55" s="162">
        <v>2507</v>
      </c>
      <c r="Q55" s="162">
        <v>1874</v>
      </c>
      <c r="R55" s="637"/>
      <c r="S55" s="2"/>
    </row>
    <row r="56" spans="1:19" ht="11.25" customHeight="1" x14ac:dyDescent="0.2">
      <c r="A56" s="2"/>
      <c r="B56" s="228"/>
      <c r="C56" s="490"/>
      <c r="D56" s="97" t="s">
        <v>168</v>
      </c>
      <c r="E56" s="153">
        <v>4967</v>
      </c>
      <c r="F56" s="181">
        <v>6905</v>
      </c>
      <c r="G56" s="181">
        <v>6973</v>
      </c>
      <c r="H56" s="181">
        <v>6251</v>
      </c>
      <c r="I56" s="162">
        <v>4965</v>
      </c>
      <c r="J56" s="162">
        <v>7723</v>
      </c>
      <c r="K56" s="162">
        <v>6038</v>
      </c>
      <c r="L56" s="162">
        <v>7142</v>
      </c>
      <c r="M56" s="162">
        <v>8383</v>
      </c>
      <c r="N56" s="162">
        <v>8110</v>
      </c>
      <c r="O56" s="162">
        <v>8040</v>
      </c>
      <c r="P56" s="162">
        <v>7158</v>
      </c>
      <c r="Q56" s="162">
        <v>7206</v>
      </c>
      <c r="R56" s="637"/>
      <c r="S56" s="2"/>
    </row>
    <row r="57" spans="1:19" ht="11.25" customHeight="1" x14ac:dyDescent="0.2">
      <c r="A57" s="2"/>
      <c r="B57" s="228"/>
      <c r="C57" s="490"/>
      <c r="D57" s="97" t="s">
        <v>221</v>
      </c>
      <c r="E57" s="803">
        <v>0</v>
      </c>
      <c r="F57" s="802">
        <v>1</v>
      </c>
      <c r="G57" s="802">
        <v>13</v>
      </c>
      <c r="H57" s="802">
        <v>0</v>
      </c>
      <c r="I57" s="802">
        <v>0</v>
      </c>
      <c r="J57" s="802">
        <v>0</v>
      </c>
      <c r="K57" s="802">
        <v>0</v>
      </c>
      <c r="L57" s="802">
        <v>3</v>
      </c>
      <c r="M57" s="802">
        <v>1</v>
      </c>
      <c r="N57" s="802">
        <v>0</v>
      </c>
      <c r="O57" s="802">
        <v>0</v>
      </c>
      <c r="P57" s="802">
        <v>1</v>
      </c>
      <c r="Q57" s="802">
        <v>0</v>
      </c>
      <c r="R57" s="637"/>
      <c r="S57" s="2"/>
    </row>
    <row r="58" spans="1:19" ht="12.75" hidden="1" customHeight="1" x14ac:dyDescent="0.2">
      <c r="A58" s="2"/>
      <c r="B58" s="228"/>
      <c r="C58" s="490"/>
      <c r="D58" s="207" t="s">
        <v>192</v>
      </c>
      <c r="E58" s="152">
        <v>1694</v>
      </c>
      <c r="F58" s="162">
        <v>3325</v>
      </c>
      <c r="G58" s="162">
        <v>3894</v>
      </c>
      <c r="H58" s="162">
        <v>3386</v>
      </c>
      <c r="I58" s="162">
        <v>2467</v>
      </c>
      <c r="J58" s="162">
        <v>3723</v>
      </c>
      <c r="K58" s="162">
        <v>3240</v>
      </c>
      <c r="L58" s="162">
        <v>3337</v>
      </c>
      <c r="M58" s="162">
        <v>3812</v>
      </c>
      <c r="N58" s="162">
        <v>3922</v>
      </c>
      <c r="O58" s="162">
        <v>3608</v>
      </c>
      <c r="P58" s="162">
        <v>3241</v>
      </c>
      <c r="Q58" s="162">
        <v>2616</v>
      </c>
      <c r="R58" s="637"/>
      <c r="S58" s="2"/>
    </row>
    <row r="59" spans="1:19" ht="12.75" hidden="1" customHeight="1" x14ac:dyDescent="0.2">
      <c r="A59" s="2"/>
      <c r="B59" s="228"/>
      <c r="C59" s="490"/>
      <c r="D59" s="207" t="s">
        <v>193</v>
      </c>
      <c r="E59" s="152">
        <v>3005</v>
      </c>
      <c r="F59" s="162">
        <v>3701</v>
      </c>
      <c r="G59" s="162">
        <v>3552</v>
      </c>
      <c r="H59" s="162">
        <v>2974</v>
      </c>
      <c r="I59" s="162">
        <v>2260</v>
      </c>
      <c r="J59" s="162">
        <v>4116</v>
      </c>
      <c r="K59" s="162">
        <v>2828</v>
      </c>
      <c r="L59" s="162">
        <v>3271</v>
      </c>
      <c r="M59" s="162">
        <v>3508</v>
      </c>
      <c r="N59" s="162">
        <v>3464</v>
      </c>
      <c r="O59" s="162">
        <v>3662</v>
      </c>
      <c r="P59" s="162">
        <v>3283</v>
      </c>
      <c r="Q59" s="162">
        <v>3870</v>
      </c>
      <c r="R59" s="637"/>
      <c r="S59" s="2"/>
    </row>
    <row r="60" spans="1:19" ht="12.75" hidden="1" customHeight="1" x14ac:dyDescent="0.2">
      <c r="A60" s="2"/>
      <c r="B60" s="228"/>
      <c r="C60" s="490"/>
      <c r="D60" s="207" t="s">
        <v>59</v>
      </c>
      <c r="E60" s="152">
        <v>902</v>
      </c>
      <c r="F60" s="162">
        <v>1252</v>
      </c>
      <c r="G60" s="162">
        <v>1440</v>
      </c>
      <c r="H60" s="162">
        <v>1388</v>
      </c>
      <c r="I60" s="162">
        <v>1231</v>
      </c>
      <c r="J60" s="162">
        <v>1429</v>
      </c>
      <c r="K60" s="162">
        <v>1277</v>
      </c>
      <c r="L60" s="162">
        <v>1437</v>
      </c>
      <c r="M60" s="162">
        <v>1708</v>
      </c>
      <c r="N60" s="162">
        <v>1535</v>
      </c>
      <c r="O60" s="162">
        <v>1454</v>
      </c>
      <c r="P60" s="162">
        <v>1421</v>
      </c>
      <c r="Q60" s="162">
        <v>1266</v>
      </c>
      <c r="R60" s="637"/>
      <c r="S60" s="2"/>
    </row>
    <row r="61" spans="1:19" ht="12.75" hidden="1" customHeight="1" x14ac:dyDescent="0.2">
      <c r="A61" s="2"/>
      <c r="B61" s="228"/>
      <c r="C61" s="490"/>
      <c r="D61" s="207" t="s">
        <v>195</v>
      </c>
      <c r="E61" s="152">
        <v>866</v>
      </c>
      <c r="F61" s="162">
        <v>940</v>
      </c>
      <c r="G61" s="162">
        <v>853</v>
      </c>
      <c r="H61" s="162">
        <v>1018</v>
      </c>
      <c r="I61" s="162">
        <v>656</v>
      </c>
      <c r="J61" s="162">
        <v>972</v>
      </c>
      <c r="K61" s="162">
        <v>723</v>
      </c>
      <c r="L61" s="162">
        <v>1036</v>
      </c>
      <c r="M61" s="162">
        <v>1348</v>
      </c>
      <c r="N61" s="162">
        <v>1284</v>
      </c>
      <c r="O61" s="162">
        <v>1204</v>
      </c>
      <c r="P61" s="162">
        <v>1221</v>
      </c>
      <c r="Q61" s="162">
        <v>1245</v>
      </c>
      <c r="R61" s="637"/>
      <c r="S61" s="2"/>
    </row>
    <row r="62" spans="1:19" ht="12.75" hidden="1" customHeight="1" x14ac:dyDescent="0.2">
      <c r="A62" s="2"/>
      <c r="B62" s="228"/>
      <c r="C62" s="490"/>
      <c r="D62" s="207" t="s">
        <v>196</v>
      </c>
      <c r="E62" s="152">
        <v>298</v>
      </c>
      <c r="F62" s="162">
        <v>285</v>
      </c>
      <c r="G62" s="162">
        <v>339</v>
      </c>
      <c r="H62" s="162">
        <v>304</v>
      </c>
      <c r="I62" s="162">
        <v>251</v>
      </c>
      <c r="J62" s="162">
        <v>282</v>
      </c>
      <c r="K62" s="162">
        <v>471</v>
      </c>
      <c r="L62" s="162">
        <v>953</v>
      </c>
      <c r="M62" s="162">
        <v>1448</v>
      </c>
      <c r="N62" s="162">
        <v>1117</v>
      </c>
      <c r="O62" s="162">
        <v>796</v>
      </c>
      <c r="P62" s="162">
        <v>610</v>
      </c>
      <c r="Q62" s="162">
        <v>328</v>
      </c>
      <c r="R62" s="637"/>
      <c r="S62" s="2"/>
    </row>
    <row r="63" spans="1:19" ht="12.75" hidden="1" customHeight="1" x14ac:dyDescent="0.2">
      <c r="A63" s="2"/>
      <c r="B63" s="228"/>
      <c r="C63" s="490"/>
      <c r="D63" s="207" t="s">
        <v>132</v>
      </c>
      <c r="E63" s="152">
        <v>85</v>
      </c>
      <c r="F63" s="162">
        <v>127</v>
      </c>
      <c r="G63" s="162">
        <v>117</v>
      </c>
      <c r="H63" s="162">
        <v>94</v>
      </c>
      <c r="I63" s="162">
        <v>62</v>
      </c>
      <c r="J63" s="162">
        <v>81</v>
      </c>
      <c r="K63" s="162">
        <v>96</v>
      </c>
      <c r="L63" s="162">
        <v>158</v>
      </c>
      <c r="M63" s="162">
        <v>158</v>
      </c>
      <c r="N63" s="162">
        <v>170</v>
      </c>
      <c r="O63" s="162">
        <v>173</v>
      </c>
      <c r="P63" s="162">
        <v>162</v>
      </c>
      <c r="Q63" s="162">
        <v>123</v>
      </c>
      <c r="R63" s="637"/>
      <c r="S63" s="2"/>
    </row>
    <row r="64" spans="1:19" ht="12.75" hidden="1" customHeight="1" x14ac:dyDescent="0.2">
      <c r="A64" s="2"/>
      <c r="B64" s="228"/>
      <c r="C64" s="490"/>
      <c r="D64" s="207" t="s">
        <v>133</v>
      </c>
      <c r="E64" s="152">
        <v>81</v>
      </c>
      <c r="F64" s="162">
        <v>76</v>
      </c>
      <c r="G64" s="162">
        <v>213</v>
      </c>
      <c r="H64" s="162">
        <v>130</v>
      </c>
      <c r="I64" s="162">
        <v>99</v>
      </c>
      <c r="J64" s="162">
        <v>100</v>
      </c>
      <c r="K64" s="162">
        <v>125</v>
      </c>
      <c r="L64" s="162">
        <v>158</v>
      </c>
      <c r="M64" s="162">
        <v>148</v>
      </c>
      <c r="N64" s="162">
        <v>113</v>
      </c>
      <c r="O64" s="162">
        <v>121</v>
      </c>
      <c r="P64" s="162">
        <v>121</v>
      </c>
      <c r="Q64" s="162">
        <v>124</v>
      </c>
      <c r="R64" s="637"/>
      <c r="S64" s="2"/>
    </row>
    <row r="65" spans="1:19" ht="15" customHeight="1" x14ac:dyDescent="0.2">
      <c r="A65" s="2"/>
      <c r="B65" s="228"/>
      <c r="C65" s="1429" t="s">
        <v>225</v>
      </c>
      <c r="D65" s="1429"/>
      <c r="E65" s="488">
        <f t="shared" ref="E65:P65" si="1">+E53/E31*100</f>
        <v>66.631417035185535</v>
      </c>
      <c r="F65" s="488">
        <f t="shared" si="1"/>
        <v>59.476683620319868</v>
      </c>
      <c r="G65" s="488">
        <f t="shared" si="1"/>
        <v>68.19998689469891</v>
      </c>
      <c r="H65" s="488">
        <f t="shared" si="1"/>
        <v>73.516848599905089</v>
      </c>
      <c r="I65" s="488">
        <f t="shared" si="1"/>
        <v>66.195590729225557</v>
      </c>
      <c r="J65" s="488">
        <f t="shared" si="1"/>
        <v>67.573710461519028</v>
      </c>
      <c r="K65" s="488">
        <f t="shared" si="1"/>
        <v>64.083991805677499</v>
      </c>
      <c r="L65" s="488">
        <f t="shared" si="1"/>
        <v>61.643835616438359</v>
      </c>
      <c r="M65" s="488">
        <f t="shared" si="1"/>
        <v>68.744686880136015</v>
      </c>
      <c r="N65" s="488">
        <f t="shared" si="1"/>
        <v>69.922275109959628</v>
      </c>
      <c r="O65" s="488">
        <f t="shared" si="1"/>
        <v>68.146956952003961</v>
      </c>
      <c r="P65" s="488">
        <f t="shared" si="1"/>
        <v>65.460462089163684</v>
      </c>
      <c r="Q65" s="488">
        <f>+Q53/Q31*100</f>
        <v>70.809291315283332</v>
      </c>
      <c r="R65" s="637"/>
      <c r="S65" s="2"/>
    </row>
    <row r="66" spans="1:19" ht="11.25" customHeight="1" x14ac:dyDescent="0.2">
      <c r="A66" s="2"/>
      <c r="B66" s="228"/>
      <c r="C66" s="490"/>
      <c r="D66" s="479" t="s">
        <v>192</v>
      </c>
      <c r="E66" s="182">
        <f t="shared" ref="E66:P72" si="2">+E58/E32*100</f>
        <v>53.136762860727728</v>
      </c>
      <c r="F66" s="182">
        <f t="shared" si="2"/>
        <v>49.244668246445499</v>
      </c>
      <c r="G66" s="182">
        <f t="shared" si="2"/>
        <v>65.019201870095173</v>
      </c>
      <c r="H66" s="182">
        <f t="shared" si="2"/>
        <v>64.680038204393512</v>
      </c>
      <c r="I66" s="182">
        <f t="shared" si="2"/>
        <v>59.033261545824359</v>
      </c>
      <c r="J66" s="182">
        <f t="shared" si="2"/>
        <v>62.195121951219512</v>
      </c>
      <c r="K66" s="182">
        <f t="shared" si="2"/>
        <v>57.712860705379413</v>
      </c>
      <c r="L66" s="182">
        <f t="shared" si="2"/>
        <v>56.102891728312045</v>
      </c>
      <c r="M66" s="182">
        <f t="shared" si="2"/>
        <v>57.906729454655938</v>
      </c>
      <c r="N66" s="182">
        <f t="shared" si="2"/>
        <v>66.882673942701231</v>
      </c>
      <c r="O66" s="182">
        <f t="shared" si="2"/>
        <v>61.780821917808218</v>
      </c>
      <c r="P66" s="182">
        <f t="shared" si="2"/>
        <v>56.899578651685388</v>
      </c>
      <c r="Q66" s="182">
        <f>+Q58/Q32*100</f>
        <v>66.547952175019077</v>
      </c>
      <c r="R66" s="637"/>
      <c r="S66" s="154"/>
    </row>
    <row r="67" spans="1:19" ht="11.25" customHeight="1" x14ac:dyDescent="0.2">
      <c r="A67" s="2"/>
      <c r="B67" s="228"/>
      <c r="C67" s="490"/>
      <c r="D67" s="479" t="s">
        <v>193</v>
      </c>
      <c r="E67" s="182">
        <f t="shared" si="2"/>
        <v>79.792883696229424</v>
      </c>
      <c r="F67" s="182">
        <f t="shared" si="2"/>
        <v>73.447112522325867</v>
      </c>
      <c r="G67" s="182">
        <f t="shared" si="2"/>
        <v>77.775344865338297</v>
      </c>
      <c r="H67" s="182">
        <f t="shared" si="2"/>
        <v>83.305322128851543</v>
      </c>
      <c r="I67" s="182">
        <f t="shared" si="2"/>
        <v>76.766304347826093</v>
      </c>
      <c r="J67" s="182">
        <f t="shared" si="2"/>
        <v>78.295605858854856</v>
      </c>
      <c r="K67" s="182">
        <f t="shared" si="2"/>
        <v>75.393228472407358</v>
      </c>
      <c r="L67" s="182">
        <f t="shared" si="2"/>
        <v>73.340807174887885</v>
      </c>
      <c r="M67" s="182">
        <f t="shared" si="2"/>
        <v>75.848648648648648</v>
      </c>
      <c r="N67" s="182">
        <f t="shared" si="2"/>
        <v>71.585038231039462</v>
      </c>
      <c r="O67" s="182">
        <f t="shared" si="2"/>
        <v>74.841610463928063</v>
      </c>
      <c r="P67" s="182">
        <f t="shared" si="2"/>
        <v>73.101759073702965</v>
      </c>
      <c r="Q67" s="182">
        <f t="shared" ref="Q67:Q72" si="3">+Q59/Q33*100</f>
        <v>81.870107890839861</v>
      </c>
      <c r="R67" s="637"/>
      <c r="S67" s="154"/>
    </row>
    <row r="68" spans="1:19" ht="11.25" customHeight="1" x14ac:dyDescent="0.2">
      <c r="A68" s="2"/>
      <c r="B68" s="228"/>
      <c r="C68" s="490"/>
      <c r="D68" s="479" t="s">
        <v>59</v>
      </c>
      <c r="E68" s="182">
        <f t="shared" si="2"/>
        <v>55.168195718654431</v>
      </c>
      <c r="F68" s="182">
        <f t="shared" si="2"/>
        <v>51.842650103519674</v>
      </c>
      <c r="G68" s="182">
        <f t="shared" si="2"/>
        <v>63.352397712274524</v>
      </c>
      <c r="H68" s="182">
        <f t="shared" si="2"/>
        <v>74.744211093161013</v>
      </c>
      <c r="I68" s="182">
        <f t="shared" si="2"/>
        <v>66.540540540540533</v>
      </c>
      <c r="J68" s="182">
        <f t="shared" si="2"/>
        <v>62.813186813186817</v>
      </c>
      <c r="K68" s="182">
        <f t="shared" si="2"/>
        <v>67.316816025303112</v>
      </c>
      <c r="L68" s="182">
        <f t="shared" si="2"/>
        <v>58.965941731637258</v>
      </c>
      <c r="M68" s="182">
        <f t="shared" si="2"/>
        <v>70.959700872455329</v>
      </c>
      <c r="N68" s="182">
        <f t="shared" si="2"/>
        <v>62.271805273833671</v>
      </c>
      <c r="O68" s="182">
        <f t="shared" si="2"/>
        <v>64.679715302491104</v>
      </c>
      <c r="P68" s="182">
        <f t="shared" si="2"/>
        <v>64.182475158084912</v>
      </c>
      <c r="Q68" s="182">
        <f t="shared" si="3"/>
        <v>62.985074626865668</v>
      </c>
      <c r="R68" s="637"/>
      <c r="S68" s="154"/>
    </row>
    <row r="69" spans="1:19" ht="11.25" customHeight="1" x14ac:dyDescent="0.2">
      <c r="A69" s="2"/>
      <c r="B69" s="228"/>
      <c r="C69" s="490"/>
      <c r="D69" s="479" t="s">
        <v>195</v>
      </c>
      <c r="E69" s="182">
        <f t="shared" si="2"/>
        <v>75.108412836079793</v>
      </c>
      <c r="F69" s="182">
        <f t="shared" si="2"/>
        <v>69.888475836431226</v>
      </c>
      <c r="G69" s="182">
        <f t="shared" si="2"/>
        <v>57.171581769436997</v>
      </c>
      <c r="H69" s="182">
        <f t="shared" si="2"/>
        <v>81.701444622792934</v>
      </c>
      <c r="I69" s="182">
        <f t="shared" si="2"/>
        <v>63.381642512077299</v>
      </c>
      <c r="J69" s="182">
        <f t="shared" si="2"/>
        <v>67.735191637630663</v>
      </c>
      <c r="K69" s="182">
        <f t="shared" si="2"/>
        <v>59.26229508196721</v>
      </c>
      <c r="L69" s="182">
        <f t="shared" si="2"/>
        <v>59.711815561959661</v>
      </c>
      <c r="M69" s="182">
        <f t="shared" si="2"/>
        <v>74.8888888888889</v>
      </c>
      <c r="N69" s="182">
        <f t="shared" si="2"/>
        <v>81.420418516169946</v>
      </c>
      <c r="O69" s="182">
        <f t="shared" si="2"/>
        <v>75.344180225281605</v>
      </c>
      <c r="P69" s="182">
        <f t="shared" si="2"/>
        <v>69.971346704871067</v>
      </c>
      <c r="Q69" s="182">
        <f t="shared" si="3"/>
        <v>77.137546468401482</v>
      </c>
      <c r="R69" s="637"/>
      <c r="S69" s="154"/>
    </row>
    <row r="70" spans="1:19" ht="11.25" customHeight="1" x14ac:dyDescent="0.2">
      <c r="A70" s="2"/>
      <c r="B70" s="228"/>
      <c r="C70" s="490"/>
      <c r="D70" s="479" t="s">
        <v>196</v>
      </c>
      <c r="E70" s="182">
        <f t="shared" si="2"/>
        <v>68.036529680365305</v>
      </c>
      <c r="F70" s="182">
        <f t="shared" si="2"/>
        <v>59.74842767295597</v>
      </c>
      <c r="G70" s="182">
        <f t="shared" si="2"/>
        <v>62.087912087912088</v>
      </c>
      <c r="H70" s="182">
        <f t="shared" si="2"/>
        <v>75.061728395061735</v>
      </c>
      <c r="I70" s="182">
        <f>+I62/I36*100</f>
        <v>62.437810945273633</v>
      </c>
      <c r="J70" s="182">
        <f t="shared" si="2"/>
        <v>51.553930530164536</v>
      </c>
      <c r="K70" s="182">
        <f t="shared" si="2"/>
        <v>53.220338983050851</v>
      </c>
      <c r="L70" s="182">
        <f t="shared" si="2"/>
        <v>55.861664712778428</v>
      </c>
      <c r="M70" s="182">
        <f t="shared" si="2"/>
        <v>81.715575620767495</v>
      </c>
      <c r="N70" s="182">
        <f t="shared" si="2"/>
        <v>76.559287183002056</v>
      </c>
      <c r="O70" s="182">
        <f t="shared" si="2"/>
        <v>71.262309758281106</v>
      </c>
      <c r="P70" s="182">
        <f t="shared" si="2"/>
        <v>77.313054499366288</v>
      </c>
      <c r="Q70" s="182">
        <f t="shared" si="3"/>
        <v>36.403995560488347</v>
      </c>
      <c r="R70" s="637"/>
      <c r="S70" s="154"/>
    </row>
    <row r="71" spans="1:19" ht="11.25" customHeight="1" x14ac:dyDescent="0.2">
      <c r="A71" s="2"/>
      <c r="B71" s="228"/>
      <c r="C71" s="490"/>
      <c r="D71" s="479" t="s">
        <v>132</v>
      </c>
      <c r="E71" s="182">
        <f t="shared" si="2"/>
        <v>94.444444444444443</v>
      </c>
      <c r="F71" s="182">
        <f t="shared" si="2"/>
        <v>80.891719745222929</v>
      </c>
      <c r="G71" s="182">
        <f t="shared" si="2"/>
        <v>71.779141104294482</v>
      </c>
      <c r="H71" s="182">
        <f t="shared" si="2"/>
        <v>68.613138686131393</v>
      </c>
      <c r="I71" s="182">
        <f t="shared" si="2"/>
        <v>79.487179487179489</v>
      </c>
      <c r="J71" s="182">
        <f t="shared" si="2"/>
        <v>65.853658536585371</v>
      </c>
      <c r="K71" s="182">
        <f t="shared" si="2"/>
        <v>70.588235294117652</v>
      </c>
      <c r="L71" s="182">
        <f t="shared" si="2"/>
        <v>71.171171171171167</v>
      </c>
      <c r="M71" s="182">
        <f t="shared" si="2"/>
        <v>72.811059907834093</v>
      </c>
      <c r="N71" s="182">
        <f t="shared" si="2"/>
        <v>82.524271844660191</v>
      </c>
      <c r="O71" s="182">
        <f t="shared" si="2"/>
        <v>75.217391304347828</v>
      </c>
      <c r="P71" s="182">
        <f t="shared" si="2"/>
        <v>77.511961722488039</v>
      </c>
      <c r="Q71" s="182">
        <f t="shared" si="3"/>
        <v>92.481203007518801</v>
      </c>
      <c r="R71" s="637"/>
      <c r="S71" s="154"/>
    </row>
    <row r="72" spans="1:19" ht="11.25" customHeight="1" x14ac:dyDescent="0.2">
      <c r="A72" s="2"/>
      <c r="B72" s="228"/>
      <c r="C72" s="490"/>
      <c r="D72" s="479" t="s">
        <v>133</v>
      </c>
      <c r="E72" s="182">
        <f t="shared" si="2"/>
        <v>61.363636363636367</v>
      </c>
      <c r="F72" s="182">
        <f t="shared" si="2"/>
        <v>56.71641791044776</v>
      </c>
      <c r="G72" s="182">
        <f t="shared" si="2"/>
        <v>92.20779220779221</v>
      </c>
      <c r="H72" s="182">
        <f t="shared" si="2"/>
        <v>67.708333333333343</v>
      </c>
      <c r="I72" s="182">
        <f t="shared" si="2"/>
        <v>78.571428571428569</v>
      </c>
      <c r="J72" s="182">
        <f t="shared" si="2"/>
        <v>46.296296296296298</v>
      </c>
      <c r="K72" s="182">
        <f t="shared" si="2"/>
        <v>75.757575757575751</v>
      </c>
      <c r="L72" s="182">
        <f t="shared" si="2"/>
        <v>56.028368794326241</v>
      </c>
      <c r="M72" s="182">
        <f t="shared" si="2"/>
        <v>61.410788381742741</v>
      </c>
      <c r="N72" s="182">
        <f t="shared" si="2"/>
        <v>60.427807486631011</v>
      </c>
      <c r="O72" s="182">
        <f t="shared" si="2"/>
        <v>50</v>
      </c>
      <c r="P72" s="182">
        <f t="shared" si="2"/>
        <v>54.751131221719461</v>
      </c>
      <c r="Q72" s="182">
        <f t="shared" si="3"/>
        <v>61.386138613861384</v>
      </c>
      <c r="R72" s="637"/>
      <c r="S72" s="154"/>
    </row>
    <row r="73" spans="1:19" ht="22.5" customHeight="1" x14ac:dyDescent="0.2">
      <c r="A73" s="2"/>
      <c r="B73" s="228"/>
      <c r="C73" s="1426" t="s">
        <v>298</v>
      </c>
      <c r="D73" s="1427"/>
      <c r="E73" s="1427"/>
      <c r="F73" s="1427"/>
      <c r="G73" s="1427"/>
      <c r="H73" s="1427"/>
      <c r="I73" s="1427"/>
      <c r="J73" s="1427"/>
      <c r="K73" s="1427"/>
      <c r="L73" s="1427"/>
      <c r="M73" s="1427"/>
      <c r="N73" s="1427"/>
      <c r="O73" s="1427"/>
      <c r="P73" s="1427"/>
      <c r="Q73" s="1427"/>
      <c r="R73" s="637"/>
      <c r="S73" s="154"/>
    </row>
    <row r="74" spans="1:19" ht="13.5" customHeight="1" x14ac:dyDescent="0.2">
      <c r="A74" s="2"/>
      <c r="B74" s="228"/>
      <c r="C74" s="42" t="s">
        <v>455</v>
      </c>
      <c r="D74" s="4"/>
      <c r="E74" s="1"/>
      <c r="F74" s="1"/>
      <c r="G74" s="4"/>
      <c r="H74" s="1"/>
      <c r="I74" s="913"/>
      <c r="J74" s="4"/>
      <c r="K74" s="1"/>
      <c r="L74" s="4"/>
      <c r="M74" s="4"/>
      <c r="N74" s="4"/>
      <c r="O74" s="4"/>
      <c r="P74" s="4"/>
      <c r="Q74" s="4"/>
      <c r="R74" s="1067"/>
      <c r="S74" s="2"/>
    </row>
    <row r="75" spans="1:19" ht="10.5" customHeight="1" x14ac:dyDescent="0.2">
      <c r="A75" s="2"/>
      <c r="B75" s="228"/>
      <c r="C75" s="1428" t="s">
        <v>416</v>
      </c>
      <c r="D75" s="1428"/>
      <c r="E75" s="1428"/>
      <c r="F75" s="1428"/>
      <c r="G75" s="1428"/>
      <c r="H75" s="1428"/>
      <c r="I75" s="1428"/>
      <c r="J75" s="1428"/>
      <c r="K75" s="1428"/>
      <c r="L75" s="1428"/>
      <c r="M75" s="1428"/>
      <c r="N75" s="1428"/>
      <c r="O75" s="1428"/>
      <c r="P75" s="1428"/>
      <c r="Q75" s="1428"/>
      <c r="R75" s="637"/>
      <c r="S75" s="2"/>
    </row>
    <row r="76" spans="1:19" ht="13.5" customHeight="1" x14ac:dyDescent="0.2">
      <c r="A76" s="2"/>
      <c r="B76" s="222">
        <v>10</v>
      </c>
      <c r="C76" s="1345">
        <v>42248</v>
      </c>
      <c r="D76" s="1345"/>
      <c r="E76" s="577"/>
      <c r="F76" s="577"/>
      <c r="G76" s="577"/>
      <c r="H76" s="577"/>
      <c r="I76" s="577"/>
      <c r="J76" s="154"/>
      <c r="K76" s="154"/>
      <c r="L76" s="638"/>
      <c r="M76" s="184"/>
      <c r="N76" s="184"/>
      <c r="O76" s="184"/>
      <c r="P76" s="638"/>
      <c r="Q76" s="1"/>
      <c r="R76" s="4"/>
      <c r="S76" s="2"/>
    </row>
  </sheetData>
  <mergeCells count="17">
    <mergeCell ref="D1:R1"/>
    <mergeCell ref="B2:D2"/>
    <mergeCell ref="C5:D6"/>
    <mergeCell ref="E5:N5"/>
    <mergeCell ref="E6:I6"/>
    <mergeCell ref="J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20" customWidth="1"/>
    <col min="2" max="2" width="2.5703125" style="420" customWidth="1"/>
    <col min="3" max="3" width="1" style="420" customWidth="1"/>
    <col min="4" max="4" width="23.42578125" style="420" customWidth="1"/>
    <col min="5" max="5" width="5.42578125" style="420" customWidth="1"/>
    <col min="6" max="6" width="5.42578125" style="415" customWidth="1"/>
    <col min="7" max="17" width="5.42578125" style="420" customWidth="1"/>
    <col min="18" max="18" width="2.5703125" style="420" customWidth="1"/>
    <col min="19" max="19" width="1" style="420" customWidth="1"/>
    <col min="20" max="16384" width="9.140625" style="420"/>
  </cols>
  <sheetData>
    <row r="1" spans="1:24" ht="13.5" customHeight="1" x14ac:dyDescent="0.2">
      <c r="A1" s="415"/>
      <c r="B1" s="1442" t="s">
        <v>331</v>
      </c>
      <c r="C1" s="1443"/>
      <c r="D1" s="1443"/>
      <c r="E1" s="1443"/>
      <c r="F1" s="1443"/>
      <c r="G1" s="1443"/>
      <c r="H1" s="1443"/>
      <c r="I1" s="452"/>
      <c r="J1" s="452"/>
      <c r="K1" s="452"/>
      <c r="L1" s="452"/>
      <c r="M1" s="452"/>
      <c r="N1" s="452"/>
      <c r="O1" s="452"/>
      <c r="P1" s="452"/>
      <c r="Q1" s="425"/>
      <c r="R1" s="425"/>
      <c r="S1" s="415"/>
    </row>
    <row r="2" spans="1:24" ht="6" customHeight="1" x14ac:dyDescent="0.2">
      <c r="A2" s="415"/>
      <c r="B2" s="639"/>
      <c r="C2" s="540"/>
      <c r="D2" s="540"/>
      <c r="E2" s="472"/>
      <c r="F2" s="472"/>
      <c r="G2" s="472"/>
      <c r="H2" s="472"/>
      <c r="I2" s="472"/>
      <c r="J2" s="472"/>
      <c r="K2" s="472"/>
      <c r="L2" s="472"/>
      <c r="M2" s="472"/>
      <c r="N2" s="472"/>
      <c r="O2" s="472"/>
      <c r="P2" s="472"/>
      <c r="Q2" s="472"/>
      <c r="R2" s="424"/>
      <c r="S2" s="415"/>
    </row>
    <row r="3" spans="1:24" ht="13.5" customHeight="1" thickBot="1" x14ac:dyDescent="0.25">
      <c r="A3" s="415"/>
      <c r="B3" s="425"/>
      <c r="C3" s="425"/>
      <c r="D3" s="425"/>
      <c r="E3" s="594"/>
      <c r="F3" s="594"/>
      <c r="G3" s="594"/>
      <c r="H3" s="594"/>
      <c r="I3" s="594"/>
      <c r="J3" s="594"/>
      <c r="K3" s="594"/>
      <c r="L3" s="594"/>
      <c r="M3" s="594"/>
      <c r="N3" s="594"/>
      <c r="O3" s="594"/>
      <c r="P3" s="594"/>
      <c r="Q3" s="594" t="s">
        <v>73</v>
      </c>
      <c r="R3" s="641"/>
      <c r="S3" s="415"/>
    </row>
    <row r="4" spans="1:24" s="429" customFormat="1" ht="13.5" customHeight="1" thickBot="1" x14ac:dyDescent="0.25">
      <c r="A4" s="427"/>
      <c r="B4" s="428"/>
      <c r="C4" s="642" t="s">
        <v>226</v>
      </c>
      <c r="D4" s="643"/>
      <c r="E4" s="643"/>
      <c r="F4" s="643"/>
      <c r="G4" s="643"/>
      <c r="H4" s="643"/>
      <c r="I4" s="643"/>
      <c r="J4" s="643"/>
      <c r="K4" s="643"/>
      <c r="L4" s="643"/>
      <c r="M4" s="643"/>
      <c r="N4" s="643"/>
      <c r="O4" s="643"/>
      <c r="P4" s="643"/>
      <c r="Q4" s="644"/>
      <c r="R4" s="641"/>
      <c r="S4" s="427"/>
      <c r="T4" s="772"/>
      <c r="U4" s="772"/>
      <c r="V4" s="772"/>
      <c r="W4" s="772"/>
      <c r="X4" s="772"/>
    </row>
    <row r="5" spans="1:24" ht="4.5" customHeight="1" x14ac:dyDescent="0.2">
      <c r="A5" s="415"/>
      <c r="B5" s="425"/>
      <c r="C5" s="1444" t="s">
        <v>78</v>
      </c>
      <c r="D5" s="1444"/>
      <c r="E5" s="541"/>
      <c r="F5" s="541"/>
      <c r="G5" s="541"/>
      <c r="H5" s="541"/>
      <c r="I5" s="541"/>
      <c r="J5" s="541"/>
      <c r="K5" s="541"/>
      <c r="L5" s="541"/>
      <c r="M5" s="541"/>
      <c r="N5" s="541"/>
      <c r="O5" s="541"/>
      <c r="P5" s="541"/>
      <c r="Q5" s="541"/>
      <c r="R5" s="641"/>
      <c r="S5" s="415"/>
      <c r="T5" s="445"/>
      <c r="U5" s="445"/>
      <c r="V5" s="445"/>
      <c r="W5" s="445"/>
      <c r="X5" s="445"/>
    </row>
    <row r="6" spans="1:24" ht="13.5" customHeight="1" x14ac:dyDescent="0.2">
      <c r="A6" s="415"/>
      <c r="B6" s="425"/>
      <c r="C6" s="1444"/>
      <c r="D6" s="1444"/>
      <c r="E6" s="1441" t="s">
        <v>656</v>
      </c>
      <c r="F6" s="1441"/>
      <c r="G6" s="1441"/>
      <c r="H6" s="1441"/>
      <c r="I6" s="1441"/>
      <c r="J6" s="1441" t="s">
        <v>657</v>
      </c>
      <c r="K6" s="1441"/>
      <c r="L6" s="1441"/>
      <c r="M6" s="1441"/>
      <c r="N6" s="1441"/>
      <c r="O6" s="1441"/>
      <c r="P6" s="1441"/>
      <c r="Q6" s="1441"/>
      <c r="R6" s="641"/>
      <c r="S6" s="415"/>
      <c r="T6" s="445"/>
      <c r="U6" s="445"/>
      <c r="V6" s="445"/>
      <c r="W6" s="445"/>
      <c r="X6" s="445"/>
    </row>
    <row r="7" spans="1:24" x14ac:dyDescent="0.2">
      <c r="A7" s="415"/>
      <c r="B7" s="425"/>
      <c r="C7" s="430"/>
      <c r="D7" s="430"/>
      <c r="E7" s="746" t="s">
        <v>98</v>
      </c>
      <c r="F7" s="746" t="s">
        <v>97</v>
      </c>
      <c r="G7" s="746" t="s">
        <v>96</v>
      </c>
      <c r="H7" s="746" t="s">
        <v>95</v>
      </c>
      <c r="I7" s="746" t="s">
        <v>94</v>
      </c>
      <c r="J7" s="746" t="s">
        <v>93</v>
      </c>
      <c r="K7" s="746" t="s">
        <v>104</v>
      </c>
      <c r="L7" s="746" t="s">
        <v>103</v>
      </c>
      <c r="M7" s="746" t="s">
        <v>102</v>
      </c>
      <c r="N7" s="746" t="s">
        <v>101</v>
      </c>
      <c r="O7" s="746" t="s">
        <v>100</v>
      </c>
      <c r="P7" s="746" t="s">
        <v>99</v>
      </c>
      <c r="Q7" s="746" t="s">
        <v>98</v>
      </c>
      <c r="R7" s="426"/>
      <c r="S7" s="415"/>
      <c r="T7" s="445"/>
      <c r="U7" s="445"/>
      <c r="V7" s="837"/>
      <c r="W7" s="445"/>
      <c r="X7" s="445"/>
    </row>
    <row r="8" spans="1:24" s="648" customFormat="1" ht="22.5" customHeight="1" x14ac:dyDescent="0.2">
      <c r="A8" s="645"/>
      <c r="B8" s="646"/>
      <c r="C8" s="1437" t="s">
        <v>68</v>
      </c>
      <c r="D8" s="1437"/>
      <c r="E8" s="411">
        <v>857442</v>
      </c>
      <c r="F8" s="412">
        <v>859461</v>
      </c>
      <c r="G8" s="412">
        <v>855242</v>
      </c>
      <c r="H8" s="412">
        <v>855704</v>
      </c>
      <c r="I8" s="412">
        <v>849175</v>
      </c>
      <c r="J8" s="412">
        <v>856536</v>
      </c>
      <c r="K8" s="412">
        <v>845126</v>
      </c>
      <c r="L8" s="412">
        <v>835626</v>
      </c>
      <c r="M8" s="412">
        <v>818822</v>
      </c>
      <c r="N8" s="412">
        <v>796466</v>
      </c>
      <c r="O8" s="412">
        <v>776883</v>
      </c>
      <c r="P8" s="412">
        <v>764836</v>
      </c>
      <c r="Q8" s="412">
        <v>757282</v>
      </c>
      <c r="R8" s="647"/>
      <c r="S8" s="645"/>
      <c r="T8" s="445"/>
      <c r="U8" s="445"/>
      <c r="V8" s="838"/>
      <c r="W8" s="445"/>
      <c r="X8" s="445"/>
    </row>
    <row r="9" spans="1:24" s="429" customFormat="1" ht="18.75" customHeight="1" x14ac:dyDescent="0.2">
      <c r="A9" s="427"/>
      <c r="B9" s="428"/>
      <c r="C9" s="434"/>
      <c r="D9" s="474" t="s">
        <v>341</v>
      </c>
      <c r="E9" s="475">
        <v>624230</v>
      </c>
      <c r="F9" s="476">
        <v>616622</v>
      </c>
      <c r="G9" s="476">
        <v>605516</v>
      </c>
      <c r="H9" s="476">
        <v>598083</v>
      </c>
      <c r="I9" s="476">
        <v>598581</v>
      </c>
      <c r="J9" s="476">
        <v>615654</v>
      </c>
      <c r="K9" s="476">
        <v>604314</v>
      </c>
      <c r="L9" s="476">
        <v>590605</v>
      </c>
      <c r="M9" s="476">
        <v>573382</v>
      </c>
      <c r="N9" s="476">
        <v>554070</v>
      </c>
      <c r="O9" s="476">
        <v>536656</v>
      </c>
      <c r="P9" s="476">
        <v>532698</v>
      </c>
      <c r="Q9" s="476">
        <v>536581</v>
      </c>
      <c r="R9" s="458"/>
      <c r="S9" s="427"/>
      <c r="T9" s="772"/>
      <c r="U9" s="839"/>
      <c r="V9" s="838"/>
      <c r="W9" s="772"/>
      <c r="X9" s="772"/>
    </row>
    <row r="10" spans="1:24" s="429" customFormat="1" ht="18.75" customHeight="1" x14ac:dyDescent="0.2">
      <c r="A10" s="427"/>
      <c r="B10" s="428"/>
      <c r="C10" s="434"/>
      <c r="D10" s="474" t="s">
        <v>227</v>
      </c>
      <c r="E10" s="475">
        <v>64923</v>
      </c>
      <c r="F10" s="476">
        <v>66839</v>
      </c>
      <c r="G10" s="476">
        <v>65194</v>
      </c>
      <c r="H10" s="476">
        <v>65720</v>
      </c>
      <c r="I10" s="476">
        <v>63950</v>
      </c>
      <c r="J10" s="476">
        <v>64153</v>
      </c>
      <c r="K10" s="476">
        <v>62270</v>
      </c>
      <c r="L10" s="476">
        <v>61790</v>
      </c>
      <c r="M10" s="476">
        <v>62352</v>
      </c>
      <c r="N10" s="476">
        <v>62548</v>
      </c>
      <c r="O10" s="476">
        <v>61512</v>
      </c>
      <c r="P10" s="476">
        <v>61827</v>
      </c>
      <c r="Q10" s="476">
        <v>62274</v>
      </c>
      <c r="R10" s="458"/>
      <c r="S10" s="427"/>
      <c r="T10" s="772"/>
      <c r="U10" s="772"/>
      <c r="V10" s="838"/>
      <c r="W10" s="772"/>
      <c r="X10" s="772"/>
    </row>
    <row r="11" spans="1:24" s="429" customFormat="1" ht="18.75" customHeight="1" x14ac:dyDescent="0.2">
      <c r="A11" s="427"/>
      <c r="B11" s="428"/>
      <c r="C11" s="434"/>
      <c r="D11" s="474" t="s">
        <v>228</v>
      </c>
      <c r="E11" s="475">
        <v>148736</v>
      </c>
      <c r="F11" s="476">
        <v>155066</v>
      </c>
      <c r="G11" s="476">
        <v>162181</v>
      </c>
      <c r="H11" s="476">
        <v>170789</v>
      </c>
      <c r="I11" s="476">
        <v>165708</v>
      </c>
      <c r="J11" s="476">
        <v>155570</v>
      </c>
      <c r="K11" s="476">
        <v>156701</v>
      </c>
      <c r="L11" s="476">
        <v>160963</v>
      </c>
      <c r="M11" s="476">
        <v>160168</v>
      </c>
      <c r="N11" s="476">
        <v>158051</v>
      </c>
      <c r="O11" s="476">
        <v>155892</v>
      </c>
      <c r="P11" s="476">
        <v>146321</v>
      </c>
      <c r="Q11" s="476">
        <v>135308</v>
      </c>
      <c r="R11" s="458"/>
      <c r="S11" s="427"/>
      <c r="T11" s="772"/>
      <c r="U11" s="772"/>
      <c r="V11" s="838"/>
      <c r="W11" s="772"/>
      <c r="X11" s="772"/>
    </row>
    <row r="12" spans="1:24" s="429" customFormat="1" ht="22.5" customHeight="1" x14ac:dyDescent="0.2">
      <c r="A12" s="427"/>
      <c r="B12" s="428"/>
      <c r="C12" s="434"/>
      <c r="D12" s="477" t="s">
        <v>342</v>
      </c>
      <c r="E12" s="475">
        <v>19553</v>
      </c>
      <c r="F12" s="476">
        <v>20934</v>
      </c>
      <c r="G12" s="476">
        <v>22351</v>
      </c>
      <c r="H12" s="476">
        <v>21112</v>
      </c>
      <c r="I12" s="476">
        <v>20936</v>
      </c>
      <c r="J12" s="476">
        <v>21159</v>
      </c>
      <c r="K12" s="476">
        <v>21841</v>
      </c>
      <c r="L12" s="476">
        <v>22268</v>
      </c>
      <c r="M12" s="476">
        <v>22920</v>
      </c>
      <c r="N12" s="476">
        <v>21797</v>
      </c>
      <c r="O12" s="476">
        <v>22823</v>
      </c>
      <c r="P12" s="476">
        <v>23990</v>
      </c>
      <c r="Q12" s="476">
        <v>23119</v>
      </c>
      <c r="R12" s="458"/>
      <c r="S12" s="427"/>
      <c r="T12" s="772"/>
      <c r="U12" s="772"/>
      <c r="V12" s="838"/>
      <c r="W12" s="772"/>
      <c r="X12" s="772"/>
    </row>
    <row r="13" spans="1:24" ht="15.75" customHeight="1" thickBot="1" x14ac:dyDescent="0.25">
      <c r="A13" s="415"/>
      <c r="B13" s="425"/>
      <c r="C13" s="430"/>
      <c r="D13" s="430"/>
      <c r="E13" s="594"/>
      <c r="F13" s="594"/>
      <c r="G13" s="594"/>
      <c r="H13" s="594"/>
      <c r="I13" s="594"/>
      <c r="J13" s="594"/>
      <c r="K13" s="594"/>
      <c r="L13" s="594"/>
      <c r="M13" s="594"/>
      <c r="N13" s="594"/>
      <c r="O13" s="594"/>
      <c r="P13" s="594"/>
      <c r="Q13" s="487"/>
      <c r="R13" s="426"/>
      <c r="S13" s="415"/>
      <c r="T13" s="445"/>
      <c r="U13" s="445"/>
      <c r="V13" s="838"/>
      <c r="W13" s="445"/>
      <c r="X13" s="445"/>
    </row>
    <row r="14" spans="1:24" ht="13.5" customHeight="1" thickBot="1" x14ac:dyDescent="0.25">
      <c r="A14" s="415"/>
      <c r="B14" s="425"/>
      <c r="C14" s="642" t="s">
        <v>25</v>
      </c>
      <c r="D14" s="643"/>
      <c r="E14" s="643"/>
      <c r="F14" s="643"/>
      <c r="G14" s="643"/>
      <c r="H14" s="643"/>
      <c r="I14" s="643"/>
      <c r="J14" s="643"/>
      <c r="K14" s="643"/>
      <c r="L14" s="643"/>
      <c r="M14" s="643"/>
      <c r="N14" s="643"/>
      <c r="O14" s="643"/>
      <c r="P14" s="643"/>
      <c r="Q14" s="644"/>
      <c r="R14" s="426"/>
      <c r="S14" s="415"/>
      <c r="T14" s="445"/>
      <c r="U14" s="445"/>
      <c r="V14" s="838"/>
      <c r="W14" s="445"/>
      <c r="X14" s="445"/>
    </row>
    <row r="15" spans="1:24" ht="9.75" customHeight="1" x14ac:dyDescent="0.2">
      <c r="A15" s="415"/>
      <c r="B15" s="425"/>
      <c r="C15" s="1444" t="s">
        <v>78</v>
      </c>
      <c r="D15" s="1444"/>
      <c r="E15" s="433"/>
      <c r="F15" s="433"/>
      <c r="G15" s="433"/>
      <c r="H15" s="433"/>
      <c r="I15" s="433"/>
      <c r="J15" s="433"/>
      <c r="K15" s="433"/>
      <c r="L15" s="433"/>
      <c r="M15" s="433"/>
      <c r="N15" s="433"/>
      <c r="O15" s="433"/>
      <c r="P15" s="433"/>
      <c r="Q15" s="523"/>
      <c r="R15" s="426"/>
      <c r="S15" s="415"/>
      <c r="T15" s="445"/>
      <c r="U15" s="445"/>
      <c r="V15" s="838"/>
      <c r="W15" s="445"/>
      <c r="X15" s="445"/>
    </row>
    <row r="16" spans="1:24" s="648" customFormat="1" ht="22.5" customHeight="1" x14ac:dyDescent="0.2">
      <c r="A16" s="645"/>
      <c r="B16" s="646"/>
      <c r="C16" s="1437" t="s">
        <v>68</v>
      </c>
      <c r="D16" s="1437"/>
      <c r="E16" s="411">
        <f t="shared" ref="E16:P16" si="0">+E9</f>
        <v>624230</v>
      </c>
      <c r="F16" s="412">
        <f t="shared" si="0"/>
        <v>616622</v>
      </c>
      <c r="G16" s="412">
        <f t="shared" si="0"/>
        <v>605516</v>
      </c>
      <c r="H16" s="412">
        <f t="shared" si="0"/>
        <v>598083</v>
      </c>
      <c r="I16" s="412">
        <f t="shared" si="0"/>
        <v>598581</v>
      </c>
      <c r="J16" s="412">
        <f t="shared" si="0"/>
        <v>615654</v>
      </c>
      <c r="K16" s="412">
        <f t="shared" si="0"/>
        <v>604314</v>
      </c>
      <c r="L16" s="412">
        <f t="shared" si="0"/>
        <v>590605</v>
      </c>
      <c r="M16" s="412">
        <f t="shared" si="0"/>
        <v>573382</v>
      </c>
      <c r="N16" s="412">
        <f t="shared" si="0"/>
        <v>554070</v>
      </c>
      <c r="O16" s="412">
        <f t="shared" si="0"/>
        <v>536656</v>
      </c>
      <c r="P16" s="412">
        <f t="shared" si="0"/>
        <v>532698</v>
      </c>
      <c r="Q16" s="412">
        <f>+Q9</f>
        <v>536581</v>
      </c>
      <c r="R16" s="647"/>
      <c r="S16" s="645"/>
      <c r="T16" s="840"/>
      <c r="U16" s="874"/>
      <c r="V16" s="838"/>
      <c r="W16" s="1048"/>
      <c r="X16" s="840"/>
    </row>
    <row r="17" spans="1:24" ht="22.5" customHeight="1" x14ac:dyDescent="0.2">
      <c r="A17" s="415"/>
      <c r="B17" s="425"/>
      <c r="C17" s="593"/>
      <c r="D17" s="479" t="s">
        <v>72</v>
      </c>
      <c r="E17" s="152">
        <v>296397</v>
      </c>
      <c r="F17" s="162">
        <v>293297</v>
      </c>
      <c r="G17" s="162">
        <v>291147</v>
      </c>
      <c r="H17" s="162">
        <v>289668</v>
      </c>
      <c r="I17" s="162">
        <v>291462</v>
      </c>
      <c r="J17" s="162">
        <v>299432</v>
      </c>
      <c r="K17" s="162">
        <v>294294</v>
      </c>
      <c r="L17" s="162">
        <v>287168</v>
      </c>
      <c r="M17" s="162">
        <v>278654</v>
      </c>
      <c r="N17" s="162">
        <v>268637</v>
      </c>
      <c r="O17" s="162">
        <v>256915</v>
      </c>
      <c r="P17" s="162">
        <v>252539</v>
      </c>
      <c r="Q17" s="162">
        <v>252227</v>
      </c>
      <c r="R17" s="426"/>
      <c r="S17" s="415"/>
      <c r="T17" s="445"/>
      <c r="U17" s="445"/>
      <c r="V17" s="1049"/>
      <c r="W17" s="974"/>
      <c r="X17" s="445"/>
    </row>
    <row r="18" spans="1:24" ht="15.75" customHeight="1" x14ac:dyDescent="0.2">
      <c r="A18" s="415"/>
      <c r="B18" s="425"/>
      <c r="C18" s="593"/>
      <c r="D18" s="479" t="s">
        <v>71</v>
      </c>
      <c r="E18" s="152">
        <v>327833</v>
      </c>
      <c r="F18" s="162">
        <v>323325</v>
      </c>
      <c r="G18" s="162">
        <v>314369</v>
      </c>
      <c r="H18" s="162">
        <v>308415</v>
      </c>
      <c r="I18" s="162">
        <v>307119</v>
      </c>
      <c r="J18" s="162">
        <v>316222</v>
      </c>
      <c r="K18" s="162">
        <v>310020</v>
      </c>
      <c r="L18" s="162">
        <v>303437</v>
      </c>
      <c r="M18" s="162">
        <v>294728</v>
      </c>
      <c r="N18" s="162">
        <v>285433</v>
      </c>
      <c r="O18" s="162">
        <v>279741</v>
      </c>
      <c r="P18" s="162">
        <v>280159</v>
      </c>
      <c r="Q18" s="162">
        <v>284354</v>
      </c>
      <c r="R18" s="426"/>
      <c r="S18" s="415"/>
      <c r="T18" s="445"/>
      <c r="U18" s="445"/>
      <c r="V18" s="838"/>
      <c r="W18" s="445"/>
      <c r="X18" s="445"/>
    </row>
    <row r="19" spans="1:24" ht="22.5" customHeight="1" x14ac:dyDescent="0.2">
      <c r="A19" s="415"/>
      <c r="B19" s="425"/>
      <c r="C19" s="593"/>
      <c r="D19" s="479" t="s">
        <v>229</v>
      </c>
      <c r="E19" s="152">
        <v>73569</v>
      </c>
      <c r="F19" s="162">
        <v>77474</v>
      </c>
      <c r="G19" s="162">
        <v>78557</v>
      </c>
      <c r="H19" s="162">
        <v>76783</v>
      </c>
      <c r="I19" s="162">
        <v>73837</v>
      </c>
      <c r="J19" s="162">
        <v>77891</v>
      </c>
      <c r="K19" s="162">
        <v>76570</v>
      </c>
      <c r="L19" s="162">
        <v>74342</v>
      </c>
      <c r="M19" s="162">
        <v>69680</v>
      </c>
      <c r="N19" s="162">
        <v>65808</v>
      </c>
      <c r="O19" s="162">
        <v>60609</v>
      </c>
      <c r="P19" s="162">
        <v>60832</v>
      </c>
      <c r="Q19" s="162">
        <v>63155</v>
      </c>
      <c r="R19" s="426"/>
      <c r="S19" s="415"/>
      <c r="T19" s="445"/>
      <c r="U19" s="445"/>
      <c r="V19" s="838"/>
      <c r="W19" s="445"/>
      <c r="X19" s="445"/>
    </row>
    <row r="20" spans="1:24" ht="15.75" customHeight="1" x14ac:dyDescent="0.2">
      <c r="A20" s="415"/>
      <c r="B20" s="425"/>
      <c r="C20" s="593"/>
      <c r="D20" s="479" t="s">
        <v>230</v>
      </c>
      <c r="E20" s="152">
        <v>550661</v>
      </c>
      <c r="F20" s="162">
        <v>539148</v>
      </c>
      <c r="G20" s="162">
        <v>526959</v>
      </c>
      <c r="H20" s="162">
        <v>521300</v>
      </c>
      <c r="I20" s="162">
        <v>524744</v>
      </c>
      <c r="J20" s="162">
        <v>537763</v>
      </c>
      <c r="K20" s="162">
        <v>527744</v>
      </c>
      <c r="L20" s="162">
        <v>516263</v>
      </c>
      <c r="M20" s="162">
        <v>503702</v>
      </c>
      <c r="N20" s="162">
        <v>488262</v>
      </c>
      <c r="O20" s="162">
        <v>476047</v>
      </c>
      <c r="P20" s="162">
        <v>471866</v>
      </c>
      <c r="Q20" s="162">
        <v>473426</v>
      </c>
      <c r="R20" s="426"/>
      <c r="S20" s="415"/>
      <c r="T20" s="838"/>
      <c r="U20" s="974"/>
      <c r="V20" s="838"/>
      <c r="W20" s="445"/>
      <c r="X20" s="445"/>
    </row>
    <row r="21" spans="1:24" ht="22.5" customHeight="1" x14ac:dyDescent="0.2">
      <c r="A21" s="415"/>
      <c r="B21" s="425"/>
      <c r="C21" s="593"/>
      <c r="D21" s="479" t="s">
        <v>219</v>
      </c>
      <c r="E21" s="152">
        <v>66069</v>
      </c>
      <c r="F21" s="162">
        <v>69791</v>
      </c>
      <c r="G21" s="162">
        <v>69923</v>
      </c>
      <c r="H21" s="162">
        <v>67624</v>
      </c>
      <c r="I21" s="162">
        <v>64357</v>
      </c>
      <c r="J21" s="162">
        <v>66823</v>
      </c>
      <c r="K21" s="162">
        <v>65435</v>
      </c>
      <c r="L21" s="162">
        <v>64130</v>
      </c>
      <c r="M21" s="162">
        <v>61280</v>
      </c>
      <c r="N21" s="162">
        <v>58854</v>
      </c>
      <c r="O21" s="162">
        <v>55386</v>
      </c>
      <c r="P21" s="162">
        <v>56806</v>
      </c>
      <c r="Q21" s="162">
        <v>59466</v>
      </c>
      <c r="R21" s="426"/>
      <c r="S21" s="415"/>
      <c r="T21" s="445"/>
      <c r="U21" s="974"/>
      <c r="V21" s="1039"/>
      <c r="W21" s="838"/>
      <c r="X21" s="445"/>
    </row>
    <row r="22" spans="1:24" ht="15.75" customHeight="1" x14ac:dyDescent="0.2">
      <c r="A22" s="415"/>
      <c r="B22" s="425"/>
      <c r="C22" s="593"/>
      <c r="D22" s="479" t="s">
        <v>231</v>
      </c>
      <c r="E22" s="152">
        <v>558161</v>
      </c>
      <c r="F22" s="162">
        <v>546831</v>
      </c>
      <c r="G22" s="162">
        <v>535593</v>
      </c>
      <c r="H22" s="162">
        <v>530459</v>
      </c>
      <c r="I22" s="162">
        <v>534224</v>
      </c>
      <c r="J22" s="162">
        <v>548831</v>
      </c>
      <c r="K22" s="162">
        <v>538879</v>
      </c>
      <c r="L22" s="162">
        <v>526475</v>
      </c>
      <c r="M22" s="162">
        <v>512102</v>
      </c>
      <c r="N22" s="162">
        <v>495216</v>
      </c>
      <c r="O22" s="162">
        <v>481270</v>
      </c>
      <c r="P22" s="162">
        <v>475892</v>
      </c>
      <c r="Q22" s="162">
        <v>477115</v>
      </c>
      <c r="R22" s="426"/>
      <c r="S22" s="415"/>
      <c r="T22" s="445"/>
      <c r="U22" s="974"/>
      <c r="V22" s="1039"/>
      <c r="W22" s="445"/>
      <c r="X22" s="445"/>
    </row>
    <row r="23" spans="1:24" ht="15" customHeight="1" x14ac:dyDescent="0.2">
      <c r="A23" s="415"/>
      <c r="B23" s="425"/>
      <c r="C23" s="479"/>
      <c r="D23" s="481" t="s">
        <v>345</v>
      </c>
      <c r="E23" s="152">
        <v>19001</v>
      </c>
      <c r="F23" s="162">
        <v>18956</v>
      </c>
      <c r="G23" s="162">
        <v>20531</v>
      </c>
      <c r="H23" s="162">
        <v>20698</v>
      </c>
      <c r="I23" s="162">
        <v>21184</v>
      </c>
      <c r="J23" s="162">
        <v>21962</v>
      </c>
      <c r="K23" s="162">
        <v>21776</v>
      </c>
      <c r="L23" s="162">
        <v>21245</v>
      </c>
      <c r="M23" s="162">
        <v>19549</v>
      </c>
      <c r="N23" s="162">
        <v>18270</v>
      </c>
      <c r="O23" s="162">
        <v>18011</v>
      </c>
      <c r="P23" s="162">
        <v>18259</v>
      </c>
      <c r="Q23" s="162">
        <v>18056</v>
      </c>
      <c r="R23" s="426"/>
      <c r="S23" s="415"/>
      <c r="T23" s="445"/>
      <c r="U23" s="445"/>
      <c r="V23" s="838"/>
      <c r="W23" s="445"/>
      <c r="X23" s="445"/>
    </row>
    <row r="24" spans="1:24" ht="15" customHeight="1" x14ac:dyDescent="0.2">
      <c r="A24" s="415"/>
      <c r="B24" s="425"/>
      <c r="C24" s="207"/>
      <c r="D24" s="98" t="s">
        <v>220</v>
      </c>
      <c r="E24" s="152">
        <v>172664</v>
      </c>
      <c r="F24" s="162">
        <v>167487</v>
      </c>
      <c r="G24" s="162">
        <v>162733</v>
      </c>
      <c r="H24" s="162">
        <v>159802</v>
      </c>
      <c r="I24" s="162">
        <v>161617</v>
      </c>
      <c r="J24" s="162">
        <v>164328</v>
      </c>
      <c r="K24" s="162">
        <v>160659</v>
      </c>
      <c r="L24" s="162">
        <v>155959</v>
      </c>
      <c r="M24" s="162">
        <v>152477</v>
      </c>
      <c r="N24" s="162">
        <v>147675</v>
      </c>
      <c r="O24" s="162">
        <v>142345</v>
      </c>
      <c r="P24" s="162">
        <v>138860</v>
      </c>
      <c r="Q24" s="162">
        <v>138725</v>
      </c>
      <c r="R24" s="426"/>
      <c r="S24" s="415"/>
      <c r="T24" s="445"/>
      <c r="U24" s="445"/>
      <c r="V24" s="838"/>
      <c r="W24" s="445"/>
      <c r="X24" s="445"/>
    </row>
    <row r="25" spans="1:24" ht="15" customHeight="1" x14ac:dyDescent="0.2">
      <c r="A25" s="415"/>
      <c r="B25" s="425"/>
      <c r="C25" s="207"/>
      <c r="D25" s="98" t="s">
        <v>168</v>
      </c>
      <c r="E25" s="152">
        <v>363034</v>
      </c>
      <c r="F25" s="162">
        <v>357097</v>
      </c>
      <c r="G25" s="162">
        <v>349158</v>
      </c>
      <c r="H25" s="162">
        <v>346944</v>
      </c>
      <c r="I25" s="162">
        <v>348394</v>
      </c>
      <c r="J25" s="162">
        <v>359368</v>
      </c>
      <c r="K25" s="162">
        <v>353415</v>
      </c>
      <c r="L25" s="162">
        <v>346351</v>
      </c>
      <c r="M25" s="162">
        <v>337306</v>
      </c>
      <c r="N25" s="162">
        <v>326554</v>
      </c>
      <c r="O25" s="162">
        <v>318256</v>
      </c>
      <c r="P25" s="162">
        <v>316189</v>
      </c>
      <c r="Q25" s="162">
        <v>317806</v>
      </c>
      <c r="R25" s="426"/>
      <c r="S25" s="415"/>
      <c r="T25" s="445"/>
      <c r="U25" s="445"/>
      <c r="V25" s="838"/>
      <c r="W25" s="445"/>
      <c r="X25" s="445"/>
    </row>
    <row r="26" spans="1:24" ht="15" customHeight="1" x14ac:dyDescent="0.2">
      <c r="A26" s="415"/>
      <c r="B26" s="425"/>
      <c r="C26" s="207"/>
      <c r="D26" s="98" t="s">
        <v>221</v>
      </c>
      <c r="E26" s="152">
        <v>3462</v>
      </c>
      <c r="F26" s="162">
        <v>3291</v>
      </c>
      <c r="G26" s="162">
        <v>3171</v>
      </c>
      <c r="H26" s="162">
        <v>3015</v>
      </c>
      <c r="I26" s="162">
        <v>3029</v>
      </c>
      <c r="J26" s="162">
        <v>3173</v>
      </c>
      <c r="K26" s="162">
        <v>3029</v>
      </c>
      <c r="L26" s="162">
        <v>2920</v>
      </c>
      <c r="M26" s="162">
        <v>2770</v>
      </c>
      <c r="N26" s="162">
        <v>2717</v>
      </c>
      <c r="O26" s="162">
        <v>2658</v>
      </c>
      <c r="P26" s="162">
        <v>2584</v>
      </c>
      <c r="Q26" s="162">
        <v>2528</v>
      </c>
      <c r="R26" s="426"/>
      <c r="S26" s="415"/>
      <c r="T26" s="445"/>
      <c r="U26" s="445"/>
      <c r="V26" s="838"/>
      <c r="W26" s="445"/>
      <c r="X26" s="445"/>
    </row>
    <row r="27" spans="1:24" ht="22.5" customHeight="1" x14ac:dyDescent="0.2">
      <c r="A27" s="415"/>
      <c r="B27" s="425"/>
      <c r="C27" s="593"/>
      <c r="D27" s="479" t="s">
        <v>232</v>
      </c>
      <c r="E27" s="152">
        <v>309752</v>
      </c>
      <c r="F27" s="162">
        <v>304713</v>
      </c>
      <c r="G27" s="162">
        <v>300868</v>
      </c>
      <c r="H27" s="162">
        <v>300772</v>
      </c>
      <c r="I27" s="162">
        <v>303702</v>
      </c>
      <c r="J27" s="162">
        <v>312019</v>
      </c>
      <c r="K27" s="162">
        <v>306211</v>
      </c>
      <c r="L27" s="162">
        <v>299717</v>
      </c>
      <c r="M27" s="162">
        <v>287635</v>
      </c>
      <c r="N27" s="162">
        <v>274700</v>
      </c>
      <c r="O27" s="162">
        <v>263390</v>
      </c>
      <c r="P27" s="162">
        <v>263682</v>
      </c>
      <c r="Q27" s="162">
        <v>268234</v>
      </c>
      <c r="R27" s="426"/>
      <c r="S27" s="415"/>
      <c r="T27" s="445"/>
      <c r="U27" s="874"/>
      <c r="V27" s="838"/>
      <c r="W27" s="445"/>
      <c r="X27" s="445"/>
    </row>
    <row r="28" spans="1:24" ht="15.75" customHeight="1" x14ac:dyDescent="0.2">
      <c r="A28" s="415"/>
      <c r="B28" s="425"/>
      <c r="C28" s="593"/>
      <c r="D28" s="479" t="s">
        <v>233</v>
      </c>
      <c r="E28" s="152">
        <v>314478</v>
      </c>
      <c r="F28" s="162">
        <v>311909</v>
      </c>
      <c r="G28" s="162">
        <v>304648</v>
      </c>
      <c r="H28" s="162">
        <v>297311</v>
      </c>
      <c r="I28" s="162">
        <v>294879</v>
      </c>
      <c r="J28" s="162">
        <v>303635</v>
      </c>
      <c r="K28" s="162">
        <v>298103</v>
      </c>
      <c r="L28" s="162">
        <v>290888</v>
      </c>
      <c r="M28" s="162">
        <v>285747</v>
      </c>
      <c r="N28" s="162">
        <v>279370</v>
      </c>
      <c r="O28" s="162">
        <v>273266</v>
      </c>
      <c r="P28" s="162">
        <v>269016</v>
      </c>
      <c r="Q28" s="162">
        <v>268347</v>
      </c>
      <c r="R28" s="426"/>
      <c r="S28" s="415"/>
      <c r="T28" s="445"/>
      <c r="U28" s="874"/>
      <c r="V28" s="838"/>
      <c r="W28" s="445"/>
      <c r="X28" s="445"/>
    </row>
    <row r="29" spans="1:24" ht="22.5" customHeight="1" x14ac:dyDescent="0.2">
      <c r="A29" s="415"/>
      <c r="B29" s="425"/>
      <c r="C29" s="593"/>
      <c r="D29" s="479" t="s">
        <v>234</v>
      </c>
      <c r="E29" s="152">
        <v>34945</v>
      </c>
      <c r="F29" s="162">
        <v>34168</v>
      </c>
      <c r="G29" s="162">
        <v>33850</v>
      </c>
      <c r="H29" s="162">
        <v>33944</v>
      </c>
      <c r="I29" s="162">
        <v>33925</v>
      </c>
      <c r="J29" s="162">
        <v>34491</v>
      </c>
      <c r="K29" s="162">
        <v>33797</v>
      </c>
      <c r="L29" s="162">
        <v>33607</v>
      </c>
      <c r="M29" s="162">
        <v>33220</v>
      </c>
      <c r="N29" s="162">
        <v>32421</v>
      </c>
      <c r="O29" s="162">
        <v>31794</v>
      </c>
      <c r="P29" s="162">
        <v>31455</v>
      </c>
      <c r="Q29" s="162">
        <v>31138</v>
      </c>
      <c r="R29" s="426"/>
      <c r="S29" s="415"/>
      <c r="T29" s="445"/>
      <c r="U29" s="445"/>
      <c r="V29" s="838"/>
      <c r="W29" s="445"/>
      <c r="X29" s="445"/>
    </row>
    <row r="30" spans="1:24" ht="15.75" customHeight="1" x14ac:dyDescent="0.2">
      <c r="A30" s="415"/>
      <c r="B30" s="425"/>
      <c r="C30" s="593"/>
      <c r="D30" s="479" t="s">
        <v>235</v>
      </c>
      <c r="E30" s="152">
        <v>136052</v>
      </c>
      <c r="F30" s="162">
        <v>131949</v>
      </c>
      <c r="G30" s="162">
        <v>130652</v>
      </c>
      <c r="H30" s="162">
        <v>130437</v>
      </c>
      <c r="I30" s="162">
        <v>130887</v>
      </c>
      <c r="J30" s="162">
        <v>131991</v>
      </c>
      <c r="K30" s="162">
        <v>129126</v>
      </c>
      <c r="L30" s="162">
        <v>126330</v>
      </c>
      <c r="M30" s="162">
        <v>123161</v>
      </c>
      <c r="N30" s="162">
        <v>118841</v>
      </c>
      <c r="O30" s="162">
        <v>116703</v>
      </c>
      <c r="P30" s="162">
        <v>114433</v>
      </c>
      <c r="Q30" s="162">
        <v>113829</v>
      </c>
      <c r="R30" s="426"/>
      <c r="S30" s="415"/>
      <c r="T30" s="445"/>
      <c r="U30" s="445"/>
      <c r="V30" s="838"/>
      <c r="W30" s="445"/>
      <c r="X30" s="445"/>
    </row>
    <row r="31" spans="1:24" ht="15.75" customHeight="1" x14ac:dyDescent="0.2">
      <c r="A31" s="415"/>
      <c r="B31" s="425"/>
      <c r="C31" s="593"/>
      <c r="D31" s="479" t="s">
        <v>236</v>
      </c>
      <c r="E31" s="152">
        <v>99394</v>
      </c>
      <c r="F31" s="162">
        <v>96180</v>
      </c>
      <c r="G31" s="162">
        <v>95726</v>
      </c>
      <c r="H31" s="162">
        <v>95785</v>
      </c>
      <c r="I31" s="162">
        <v>97233</v>
      </c>
      <c r="J31" s="162">
        <v>99324</v>
      </c>
      <c r="K31" s="162">
        <v>97698</v>
      </c>
      <c r="L31" s="162">
        <v>94855</v>
      </c>
      <c r="M31" s="162">
        <v>91960</v>
      </c>
      <c r="N31" s="162">
        <v>89456</v>
      </c>
      <c r="O31" s="162">
        <v>87001</v>
      </c>
      <c r="P31" s="162">
        <v>85419</v>
      </c>
      <c r="Q31" s="162">
        <v>85219</v>
      </c>
      <c r="R31" s="426"/>
      <c r="S31" s="415"/>
      <c r="T31" s="445"/>
      <c r="U31" s="445"/>
      <c r="V31" s="838"/>
      <c r="W31" s="445"/>
      <c r="X31" s="445"/>
    </row>
    <row r="32" spans="1:24" ht="15.75" customHeight="1" x14ac:dyDescent="0.2">
      <c r="A32" s="415"/>
      <c r="B32" s="425"/>
      <c r="C32" s="593"/>
      <c r="D32" s="479" t="s">
        <v>237</v>
      </c>
      <c r="E32" s="152">
        <v>122897</v>
      </c>
      <c r="F32" s="162">
        <v>119009</v>
      </c>
      <c r="G32" s="162">
        <v>116919</v>
      </c>
      <c r="H32" s="162">
        <v>116393</v>
      </c>
      <c r="I32" s="162">
        <v>117708</v>
      </c>
      <c r="J32" s="162">
        <v>122451</v>
      </c>
      <c r="K32" s="162">
        <v>120715</v>
      </c>
      <c r="L32" s="162">
        <v>117972</v>
      </c>
      <c r="M32" s="162">
        <v>114285</v>
      </c>
      <c r="N32" s="162">
        <v>110428</v>
      </c>
      <c r="O32" s="162">
        <v>106137</v>
      </c>
      <c r="P32" s="162">
        <v>103702</v>
      </c>
      <c r="Q32" s="162">
        <v>104736</v>
      </c>
      <c r="R32" s="426"/>
      <c r="S32" s="415"/>
      <c r="T32" s="445"/>
      <c r="U32" s="445"/>
      <c r="V32" s="838"/>
      <c r="W32" s="445"/>
      <c r="X32" s="445"/>
    </row>
    <row r="33" spans="1:24" ht="15.75" customHeight="1" x14ac:dyDescent="0.2">
      <c r="A33" s="415"/>
      <c r="B33" s="425"/>
      <c r="C33" s="593"/>
      <c r="D33" s="479" t="s">
        <v>238</v>
      </c>
      <c r="E33" s="152">
        <v>143333</v>
      </c>
      <c r="F33" s="162">
        <v>144259</v>
      </c>
      <c r="G33" s="162">
        <v>143495</v>
      </c>
      <c r="H33" s="162">
        <v>141578</v>
      </c>
      <c r="I33" s="162">
        <v>141098</v>
      </c>
      <c r="J33" s="162">
        <v>146239</v>
      </c>
      <c r="K33" s="162">
        <v>143998</v>
      </c>
      <c r="L33" s="162">
        <v>140771</v>
      </c>
      <c r="M33" s="162">
        <v>136100</v>
      </c>
      <c r="N33" s="162">
        <v>130625</v>
      </c>
      <c r="O33" s="162">
        <v>124801</v>
      </c>
      <c r="P33" s="162">
        <v>124014</v>
      </c>
      <c r="Q33" s="162">
        <v>127026</v>
      </c>
      <c r="R33" s="426"/>
      <c r="S33" s="415"/>
      <c r="T33" s="445"/>
      <c r="U33" s="445"/>
      <c r="V33" s="838"/>
      <c r="W33" s="445"/>
      <c r="X33" s="445"/>
    </row>
    <row r="34" spans="1:24" ht="15.75" customHeight="1" x14ac:dyDescent="0.2">
      <c r="A34" s="415"/>
      <c r="B34" s="425"/>
      <c r="C34" s="593"/>
      <c r="D34" s="479" t="s">
        <v>239</v>
      </c>
      <c r="E34" s="152">
        <v>87609</v>
      </c>
      <c r="F34" s="162">
        <v>91057</v>
      </c>
      <c r="G34" s="162">
        <v>84874</v>
      </c>
      <c r="H34" s="162">
        <v>79946</v>
      </c>
      <c r="I34" s="162">
        <v>77730</v>
      </c>
      <c r="J34" s="162">
        <v>81158</v>
      </c>
      <c r="K34" s="162">
        <v>78980</v>
      </c>
      <c r="L34" s="162">
        <v>77070</v>
      </c>
      <c r="M34" s="162">
        <v>74656</v>
      </c>
      <c r="N34" s="162">
        <v>72299</v>
      </c>
      <c r="O34" s="162">
        <v>70220</v>
      </c>
      <c r="P34" s="162">
        <v>73675</v>
      </c>
      <c r="Q34" s="162">
        <v>74633</v>
      </c>
      <c r="R34" s="426"/>
      <c r="S34" s="415"/>
      <c r="T34" s="445"/>
      <c r="U34" s="445"/>
      <c r="V34" s="841"/>
      <c r="W34" s="445"/>
      <c r="X34" s="445"/>
    </row>
    <row r="35" spans="1:24" ht="22.5" customHeight="1" x14ac:dyDescent="0.2">
      <c r="A35" s="415"/>
      <c r="B35" s="425"/>
      <c r="C35" s="593"/>
      <c r="D35" s="479" t="s">
        <v>192</v>
      </c>
      <c r="E35" s="152">
        <v>269330</v>
      </c>
      <c r="F35" s="162">
        <v>264509</v>
      </c>
      <c r="G35" s="162">
        <v>258490</v>
      </c>
      <c r="H35" s="162">
        <v>253207</v>
      </c>
      <c r="I35" s="162">
        <v>253480</v>
      </c>
      <c r="J35" s="162">
        <v>258153</v>
      </c>
      <c r="K35" s="162">
        <v>252382</v>
      </c>
      <c r="L35" s="162">
        <v>245181</v>
      </c>
      <c r="M35" s="162">
        <v>239749</v>
      </c>
      <c r="N35" s="162">
        <v>233205</v>
      </c>
      <c r="O35" s="162">
        <v>229702</v>
      </c>
      <c r="P35" s="162">
        <v>230567</v>
      </c>
      <c r="Q35" s="162">
        <v>235743</v>
      </c>
      <c r="R35" s="426"/>
      <c r="S35" s="415"/>
      <c r="T35" s="445"/>
      <c r="U35" s="445"/>
      <c r="V35" s="838"/>
      <c r="W35" s="445"/>
      <c r="X35" s="445"/>
    </row>
    <row r="36" spans="1:24" ht="15.75" customHeight="1" x14ac:dyDescent="0.2">
      <c r="A36" s="415"/>
      <c r="B36" s="425"/>
      <c r="C36" s="593"/>
      <c r="D36" s="479" t="s">
        <v>193</v>
      </c>
      <c r="E36" s="152">
        <v>113021</v>
      </c>
      <c r="F36" s="162">
        <v>110668</v>
      </c>
      <c r="G36" s="162">
        <v>107438</v>
      </c>
      <c r="H36" s="162">
        <v>104341</v>
      </c>
      <c r="I36" s="162">
        <v>107718</v>
      </c>
      <c r="J36" s="162">
        <v>109917</v>
      </c>
      <c r="K36" s="162">
        <v>105964</v>
      </c>
      <c r="L36" s="162">
        <v>104303</v>
      </c>
      <c r="M36" s="162">
        <v>101528</v>
      </c>
      <c r="N36" s="162">
        <v>97848</v>
      </c>
      <c r="O36" s="162">
        <v>94526</v>
      </c>
      <c r="P36" s="162">
        <v>93439</v>
      </c>
      <c r="Q36" s="162">
        <v>93927</v>
      </c>
      <c r="R36" s="426"/>
      <c r="S36" s="415"/>
      <c r="T36" s="445"/>
      <c r="U36" s="445"/>
      <c r="V36" s="838"/>
      <c r="W36" s="445"/>
      <c r="X36" s="445"/>
    </row>
    <row r="37" spans="1:24" ht="15.75" customHeight="1" x14ac:dyDescent="0.2">
      <c r="A37" s="415"/>
      <c r="B37" s="425"/>
      <c r="C37" s="593"/>
      <c r="D37" s="479" t="s">
        <v>59</v>
      </c>
      <c r="E37" s="152">
        <v>149930</v>
      </c>
      <c r="F37" s="162">
        <v>147770</v>
      </c>
      <c r="G37" s="162">
        <v>144753</v>
      </c>
      <c r="H37" s="162">
        <v>141403</v>
      </c>
      <c r="I37" s="162">
        <v>138857</v>
      </c>
      <c r="J37" s="162">
        <v>144972</v>
      </c>
      <c r="K37" s="162">
        <v>144280</v>
      </c>
      <c r="L37" s="162">
        <v>141875</v>
      </c>
      <c r="M37" s="162">
        <v>137895</v>
      </c>
      <c r="N37" s="162">
        <v>134401</v>
      </c>
      <c r="O37" s="162">
        <v>127865</v>
      </c>
      <c r="P37" s="162">
        <v>126012</v>
      </c>
      <c r="Q37" s="162">
        <v>125193</v>
      </c>
      <c r="R37" s="426"/>
      <c r="S37" s="415"/>
      <c r="T37" s="445"/>
      <c r="U37" s="445"/>
      <c r="V37" s="838"/>
      <c r="W37" s="445"/>
      <c r="X37" s="445"/>
    </row>
    <row r="38" spans="1:24" ht="15.75" customHeight="1" x14ac:dyDescent="0.2">
      <c r="A38" s="415"/>
      <c r="B38" s="425"/>
      <c r="C38" s="593"/>
      <c r="D38" s="479" t="s">
        <v>195</v>
      </c>
      <c r="E38" s="152">
        <v>38688</v>
      </c>
      <c r="F38" s="162">
        <v>39101</v>
      </c>
      <c r="G38" s="162">
        <v>38467</v>
      </c>
      <c r="H38" s="162">
        <v>37580</v>
      </c>
      <c r="I38" s="162">
        <v>37227</v>
      </c>
      <c r="J38" s="162">
        <v>38697</v>
      </c>
      <c r="K38" s="162">
        <v>38745</v>
      </c>
      <c r="L38" s="162">
        <v>38327</v>
      </c>
      <c r="M38" s="162">
        <v>36677</v>
      </c>
      <c r="N38" s="162">
        <v>34622</v>
      </c>
      <c r="O38" s="162">
        <v>33536</v>
      </c>
      <c r="P38" s="162">
        <v>33789</v>
      </c>
      <c r="Q38" s="162">
        <v>33337</v>
      </c>
      <c r="R38" s="426"/>
      <c r="S38" s="415"/>
      <c r="V38" s="741"/>
    </row>
    <row r="39" spans="1:24" ht="15.75" customHeight="1" x14ac:dyDescent="0.2">
      <c r="A39" s="415"/>
      <c r="B39" s="425"/>
      <c r="C39" s="593"/>
      <c r="D39" s="479" t="s">
        <v>196</v>
      </c>
      <c r="E39" s="152">
        <v>19851</v>
      </c>
      <c r="F39" s="162">
        <v>20792</v>
      </c>
      <c r="G39" s="162">
        <v>22864</v>
      </c>
      <c r="H39" s="162">
        <v>27863</v>
      </c>
      <c r="I39" s="162">
        <v>27030</v>
      </c>
      <c r="J39" s="162">
        <v>29222</v>
      </c>
      <c r="K39" s="162">
        <v>28486</v>
      </c>
      <c r="L39" s="162">
        <v>26890</v>
      </c>
      <c r="M39" s="162">
        <v>23474</v>
      </c>
      <c r="N39" s="162">
        <v>20368</v>
      </c>
      <c r="O39" s="162">
        <v>17852</v>
      </c>
      <c r="P39" s="162">
        <v>16369</v>
      </c>
      <c r="Q39" s="162">
        <v>15761</v>
      </c>
      <c r="R39" s="426"/>
      <c r="S39" s="415"/>
      <c r="V39" s="741"/>
    </row>
    <row r="40" spans="1:24" ht="15.75" customHeight="1" x14ac:dyDescent="0.2">
      <c r="A40" s="415"/>
      <c r="B40" s="425"/>
      <c r="C40" s="593"/>
      <c r="D40" s="479" t="s">
        <v>132</v>
      </c>
      <c r="E40" s="152">
        <v>11584</v>
      </c>
      <c r="F40" s="162">
        <v>11563</v>
      </c>
      <c r="G40" s="162">
        <v>11552</v>
      </c>
      <c r="H40" s="162">
        <v>11521</v>
      </c>
      <c r="I40" s="162">
        <v>11666</v>
      </c>
      <c r="J40" s="162">
        <v>11617</v>
      </c>
      <c r="K40" s="162">
        <v>11585</v>
      </c>
      <c r="L40" s="162">
        <v>11495</v>
      </c>
      <c r="M40" s="162">
        <v>11459</v>
      </c>
      <c r="N40" s="162">
        <v>11360</v>
      </c>
      <c r="O40" s="162">
        <v>11231</v>
      </c>
      <c r="P40" s="162">
        <v>10940</v>
      </c>
      <c r="Q40" s="162">
        <v>10906</v>
      </c>
      <c r="R40" s="426"/>
      <c r="S40" s="415"/>
      <c r="V40" s="741"/>
    </row>
    <row r="41" spans="1:24" ht="15.75" customHeight="1" x14ac:dyDescent="0.2">
      <c r="A41" s="415"/>
      <c r="B41" s="425"/>
      <c r="C41" s="593"/>
      <c r="D41" s="479" t="s">
        <v>133</v>
      </c>
      <c r="E41" s="152">
        <v>21826</v>
      </c>
      <c r="F41" s="162">
        <v>22219</v>
      </c>
      <c r="G41" s="162">
        <v>21952</v>
      </c>
      <c r="H41" s="162">
        <v>22168</v>
      </c>
      <c r="I41" s="162">
        <v>22603</v>
      </c>
      <c r="J41" s="162">
        <v>23076</v>
      </c>
      <c r="K41" s="162">
        <v>22872</v>
      </c>
      <c r="L41" s="162">
        <v>22534</v>
      </c>
      <c r="M41" s="162">
        <v>22600</v>
      </c>
      <c r="N41" s="162">
        <v>22266</v>
      </c>
      <c r="O41" s="162">
        <v>21944</v>
      </c>
      <c r="P41" s="162">
        <v>21582</v>
      </c>
      <c r="Q41" s="162">
        <v>21714</v>
      </c>
      <c r="R41" s="426"/>
      <c r="S41" s="415"/>
      <c r="V41" s="741"/>
    </row>
    <row r="42" spans="1:24" s="649" customFormat="1" ht="22.5" customHeight="1" x14ac:dyDescent="0.2">
      <c r="A42" s="650"/>
      <c r="B42" s="651"/>
      <c r="C42" s="755" t="s">
        <v>304</v>
      </c>
      <c r="D42" s="755"/>
      <c r="E42" s="411"/>
      <c r="F42" s="412"/>
      <c r="G42" s="412"/>
      <c r="H42" s="412"/>
      <c r="I42" s="412"/>
      <c r="J42" s="412"/>
      <c r="K42" s="412"/>
      <c r="L42" s="412"/>
      <c r="M42" s="412"/>
      <c r="N42" s="412"/>
      <c r="O42" s="412"/>
      <c r="P42" s="412"/>
      <c r="Q42" s="412"/>
      <c r="R42" s="652"/>
      <c r="S42" s="650"/>
      <c r="V42" s="741"/>
    </row>
    <row r="43" spans="1:24" ht="15.75" customHeight="1" x14ac:dyDescent="0.2">
      <c r="A43" s="415"/>
      <c r="B43" s="425"/>
      <c r="C43" s="593"/>
      <c r="D43" s="754" t="s">
        <v>658</v>
      </c>
      <c r="E43" s="152">
        <v>57240</v>
      </c>
      <c r="F43" s="152">
        <v>57033</v>
      </c>
      <c r="G43" s="152">
        <v>56668</v>
      </c>
      <c r="H43" s="152">
        <v>55828</v>
      </c>
      <c r="I43" s="152">
        <v>54661</v>
      </c>
      <c r="J43" s="152">
        <v>57897</v>
      </c>
      <c r="K43" s="152">
        <v>57540</v>
      </c>
      <c r="L43" s="152">
        <v>56658</v>
      </c>
      <c r="M43" s="152">
        <v>55127</v>
      </c>
      <c r="N43" s="152">
        <v>53312</v>
      </c>
      <c r="O43" s="152">
        <v>50698</v>
      </c>
      <c r="P43" s="152">
        <v>49853</v>
      </c>
      <c r="Q43" s="152">
        <v>50526</v>
      </c>
      <c r="R43" s="426"/>
      <c r="S43" s="415"/>
      <c r="V43" s="741"/>
    </row>
    <row r="44" spans="1:24" s="649" customFormat="1" ht="15.75" customHeight="1" x14ac:dyDescent="0.2">
      <c r="A44" s="650"/>
      <c r="B44" s="651"/>
      <c r="C44" s="653"/>
      <c r="D44" s="754" t="s">
        <v>661</v>
      </c>
      <c r="E44" s="152">
        <v>53223</v>
      </c>
      <c r="F44" s="152">
        <v>52555</v>
      </c>
      <c r="G44" s="152">
        <v>52721</v>
      </c>
      <c r="H44" s="152">
        <v>53693</v>
      </c>
      <c r="I44" s="152">
        <v>53181</v>
      </c>
      <c r="J44" s="152">
        <v>54769</v>
      </c>
      <c r="K44" s="152">
        <v>53790</v>
      </c>
      <c r="L44" s="152">
        <v>52817</v>
      </c>
      <c r="M44" s="152">
        <v>51548</v>
      </c>
      <c r="N44" s="152">
        <v>49969</v>
      </c>
      <c r="O44" s="152">
        <v>48754</v>
      </c>
      <c r="P44" s="152">
        <v>47886</v>
      </c>
      <c r="Q44" s="152">
        <v>47735</v>
      </c>
      <c r="R44" s="652"/>
      <c r="S44" s="650"/>
      <c r="V44" s="741"/>
    </row>
    <row r="45" spans="1:24" ht="15.75" customHeight="1" x14ac:dyDescent="0.2">
      <c r="A45" s="415"/>
      <c r="B45" s="428"/>
      <c r="C45" s="593"/>
      <c r="D45" s="754" t="s">
        <v>659</v>
      </c>
      <c r="E45" s="152">
        <v>55208</v>
      </c>
      <c r="F45" s="152">
        <v>53647</v>
      </c>
      <c r="G45" s="152">
        <v>52474</v>
      </c>
      <c r="H45" s="152">
        <v>52012</v>
      </c>
      <c r="I45" s="152">
        <v>53174</v>
      </c>
      <c r="J45" s="152">
        <v>54223</v>
      </c>
      <c r="K45" s="152">
        <v>53416</v>
      </c>
      <c r="L45" s="152">
        <v>52354</v>
      </c>
      <c r="M45" s="152">
        <v>51442</v>
      </c>
      <c r="N45" s="152">
        <v>50099</v>
      </c>
      <c r="O45" s="152">
        <v>48364</v>
      </c>
      <c r="P45" s="152">
        <v>47118</v>
      </c>
      <c r="Q45" s="152">
        <v>46902</v>
      </c>
      <c r="R45" s="426"/>
      <c r="S45" s="415"/>
      <c r="V45" s="741"/>
    </row>
    <row r="46" spans="1:24" ht="15.75" customHeight="1" x14ac:dyDescent="0.2">
      <c r="A46" s="415"/>
      <c r="B46" s="425"/>
      <c r="C46" s="593"/>
      <c r="D46" s="754" t="s">
        <v>660</v>
      </c>
      <c r="E46" s="152">
        <v>48986</v>
      </c>
      <c r="F46" s="152">
        <v>47479</v>
      </c>
      <c r="G46" s="152">
        <v>46624</v>
      </c>
      <c r="H46" s="152">
        <v>46199</v>
      </c>
      <c r="I46" s="152">
        <v>47329</v>
      </c>
      <c r="J46" s="152">
        <v>47714</v>
      </c>
      <c r="K46" s="152">
        <v>46607</v>
      </c>
      <c r="L46" s="152">
        <v>44919</v>
      </c>
      <c r="M46" s="152">
        <v>43509</v>
      </c>
      <c r="N46" s="152">
        <v>41740</v>
      </c>
      <c r="O46" s="152">
        <v>40138</v>
      </c>
      <c r="P46" s="152">
        <v>38918</v>
      </c>
      <c r="Q46" s="152">
        <v>38452</v>
      </c>
      <c r="R46" s="426"/>
      <c r="S46" s="415"/>
      <c r="V46" s="741"/>
    </row>
    <row r="47" spans="1:24" ht="15.75" customHeight="1" x14ac:dyDescent="0.2">
      <c r="A47" s="415"/>
      <c r="B47" s="425"/>
      <c r="C47" s="593"/>
      <c r="D47" s="754" t="s">
        <v>665</v>
      </c>
      <c r="E47" s="152">
        <v>38926</v>
      </c>
      <c r="F47" s="152">
        <v>38317</v>
      </c>
      <c r="G47" s="152">
        <v>37199</v>
      </c>
      <c r="H47" s="152">
        <v>36144</v>
      </c>
      <c r="I47" s="152">
        <v>35931</v>
      </c>
      <c r="J47" s="152">
        <v>37019</v>
      </c>
      <c r="K47" s="152">
        <v>36252</v>
      </c>
      <c r="L47" s="152">
        <v>35303</v>
      </c>
      <c r="M47" s="152">
        <v>34394</v>
      </c>
      <c r="N47" s="152">
        <v>33376</v>
      </c>
      <c r="O47" s="152">
        <v>32389</v>
      </c>
      <c r="P47" s="152">
        <v>32065</v>
      </c>
      <c r="Q47" s="152">
        <v>32323</v>
      </c>
      <c r="R47" s="426"/>
      <c r="S47" s="415"/>
      <c r="V47" s="741"/>
    </row>
    <row r="48" spans="1:24" s="429" customFormat="1" ht="22.5" customHeight="1" x14ac:dyDescent="0.2">
      <c r="A48" s="427"/>
      <c r="B48" s="428"/>
      <c r="C48" s="1438" t="s">
        <v>241</v>
      </c>
      <c r="D48" s="1439"/>
      <c r="E48" s="1439"/>
      <c r="F48" s="1439"/>
      <c r="G48" s="1439"/>
      <c r="H48" s="1439"/>
      <c r="I48" s="1439"/>
      <c r="J48" s="1439"/>
      <c r="K48" s="1439"/>
      <c r="L48" s="1439"/>
      <c r="M48" s="1439"/>
      <c r="N48" s="1439"/>
      <c r="O48" s="1439"/>
      <c r="P48" s="1439"/>
      <c r="Q48" s="1439"/>
      <c r="R48" s="458"/>
      <c r="S48" s="427"/>
      <c r="V48" s="741"/>
    </row>
    <row r="49" spans="1:22" s="429" customFormat="1" ht="13.5" customHeight="1" x14ac:dyDescent="0.2">
      <c r="A49" s="427"/>
      <c r="B49" s="428"/>
      <c r="C49" s="463" t="s">
        <v>456</v>
      </c>
      <c r="D49" s="654"/>
      <c r="E49" s="655"/>
      <c r="F49" s="428"/>
      <c r="G49" s="655"/>
      <c r="H49" s="654"/>
      <c r="I49" s="655"/>
      <c r="J49" s="913"/>
      <c r="K49" s="655"/>
      <c r="L49" s="654"/>
      <c r="M49" s="654"/>
      <c r="N49" s="654"/>
      <c r="O49" s="654"/>
      <c r="P49" s="654"/>
      <c r="Q49" s="654"/>
      <c r="R49" s="458"/>
      <c r="S49" s="427"/>
      <c r="V49" s="741"/>
    </row>
    <row r="50" spans="1:22" s="429" customFormat="1" ht="10.5" customHeight="1" x14ac:dyDescent="0.2">
      <c r="A50" s="427"/>
      <c r="B50" s="428"/>
      <c r="C50" s="1428" t="s">
        <v>415</v>
      </c>
      <c r="D50" s="1428"/>
      <c r="E50" s="1428"/>
      <c r="F50" s="1428"/>
      <c r="G50" s="1428"/>
      <c r="H50" s="1428"/>
      <c r="I50" s="1428"/>
      <c r="J50" s="1428"/>
      <c r="K50" s="1428"/>
      <c r="L50" s="1428"/>
      <c r="M50" s="1428"/>
      <c r="N50" s="1428"/>
      <c r="O50" s="1428"/>
      <c r="P50" s="1428"/>
      <c r="Q50" s="1428"/>
      <c r="R50" s="458"/>
      <c r="S50" s="427"/>
    </row>
    <row r="51" spans="1:22" x14ac:dyDescent="0.2">
      <c r="A51" s="415"/>
      <c r="B51" s="425"/>
      <c r="C51" s="425"/>
      <c r="D51" s="425"/>
      <c r="E51" s="425"/>
      <c r="F51" s="425"/>
      <c r="G51" s="425"/>
      <c r="H51" s="483"/>
      <c r="I51" s="483"/>
      <c r="J51" s="483"/>
      <c r="K51" s="483"/>
      <c r="L51" s="728"/>
      <c r="M51" s="425"/>
      <c r="N51" s="1440">
        <v>42248</v>
      </c>
      <c r="O51" s="1440"/>
      <c r="P51" s="1440"/>
      <c r="Q51" s="1440"/>
      <c r="R51" s="656">
        <v>11</v>
      </c>
      <c r="S51" s="415"/>
    </row>
    <row r="52" spans="1:22" x14ac:dyDescent="0.2">
      <c r="A52" s="445"/>
      <c r="B52" s="445"/>
      <c r="C52" s="445"/>
      <c r="D52" s="445"/>
      <c r="E52" s="445"/>
      <c r="G52" s="445"/>
      <c r="H52" s="445"/>
      <c r="I52" s="445"/>
      <c r="J52" s="445"/>
      <c r="K52" s="445"/>
      <c r="L52" s="445"/>
      <c r="M52" s="445"/>
      <c r="N52" s="445"/>
      <c r="O52" s="445"/>
      <c r="P52" s="445"/>
      <c r="Q52" s="445"/>
      <c r="R52" s="445"/>
      <c r="S52" s="445"/>
    </row>
  </sheetData>
  <mergeCells count="10">
    <mergeCell ref="B1:H1"/>
    <mergeCell ref="C5:D6"/>
    <mergeCell ref="C8:D8"/>
    <mergeCell ref="C15:D15"/>
    <mergeCell ref="C16:D16"/>
    <mergeCell ref="C48:Q48"/>
    <mergeCell ref="C50:Q50"/>
    <mergeCell ref="N51:Q51"/>
    <mergeCell ref="E6:I6"/>
    <mergeCell ref="J6:Q6"/>
  </mergeCells>
  <conditionalFormatting sqref="E7:Q7 V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2015-09-30T11:33:44Z</cp:lastPrinted>
  <dcterms:created xsi:type="dcterms:W3CDTF">2004-03-02T09:49:36Z</dcterms:created>
  <dcterms:modified xsi:type="dcterms:W3CDTF">2015-09-30T13:22:52Z</dcterms:modified>
</cp:coreProperties>
</file>